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688" firstSheet="4" activeTab="8"/>
  </bookViews>
  <sheets>
    <sheet name="SAŽETAK" sheetId="1" r:id="rId1"/>
    <sheet name=" Račun prihoda i rashoda" sheetId="3" r:id="rId2"/>
    <sheet name="Sheet2" sheetId="13" state="hidden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Sheet3" sheetId="14" state="hidden" r:id="rId8"/>
    <sheet name="Programska klasifikacija" sheetId="7" r:id="rId9"/>
    <sheet name="EU fondovi" sheetId="15" state="hidden" r:id="rId10"/>
    <sheet name="Sheet1" sheetId="12" state="hidden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2" i="7" l="1"/>
  <c r="E238" i="7"/>
  <c r="E237" i="7"/>
  <c r="E222" i="7"/>
  <c r="D139" i="7"/>
  <c r="E139" i="7" s="1"/>
  <c r="D129" i="7"/>
  <c r="E124" i="7"/>
  <c r="E118" i="7"/>
  <c r="E47" i="7"/>
  <c r="C129" i="7" l="1"/>
  <c r="C139" i="7"/>
  <c r="C188" i="7"/>
  <c r="C182" i="7"/>
  <c r="C140" i="7"/>
  <c r="C20" i="7"/>
  <c r="C100" i="7"/>
  <c r="C181" i="7" l="1"/>
  <c r="C180" i="7" s="1"/>
  <c r="F13" i="8"/>
  <c r="E13" i="8"/>
  <c r="K46" i="3"/>
  <c r="L46" i="3"/>
  <c r="K47" i="3"/>
  <c r="K48" i="3"/>
  <c r="H49" i="3"/>
  <c r="J33" i="3" l="1"/>
  <c r="J79" i="3"/>
  <c r="L133" i="3" l="1"/>
  <c r="H9" i="1" l="1"/>
  <c r="D18" i="7" l="1"/>
  <c r="D352" i="7"/>
  <c r="D264" i="7"/>
  <c r="E239" i="7"/>
  <c r="D239" i="7"/>
  <c r="D254" i="7"/>
  <c r="D245" i="7"/>
  <c r="D222" i="7"/>
  <c r="D229" i="7"/>
  <c r="E229" i="7" s="1"/>
  <c r="D230" i="7"/>
  <c r="D181" i="7"/>
  <c r="D180" i="7" s="1"/>
  <c r="E173" i="7"/>
  <c r="D152" i="7"/>
  <c r="D58" i="7"/>
  <c r="E126" i="7"/>
  <c r="D120" i="7"/>
  <c r="E120" i="7" s="1"/>
  <c r="E223" i="7"/>
  <c r="D66" i="7"/>
  <c r="E42" i="7"/>
  <c r="E53" i="7"/>
  <c r="E49" i="7"/>
  <c r="D47" i="7"/>
  <c r="C47" i="7"/>
  <c r="C93" i="7" l="1"/>
  <c r="G125" i="3" l="1"/>
  <c r="G32" i="3"/>
  <c r="G26" i="3"/>
  <c r="G111" i="3"/>
  <c r="G107" i="3"/>
  <c r="G75" i="3"/>
  <c r="E369" i="7" l="1"/>
  <c r="G7" i="11" l="1"/>
  <c r="G8" i="11"/>
  <c r="G6" i="11"/>
  <c r="F7" i="11"/>
  <c r="F8" i="11"/>
  <c r="F6" i="11"/>
  <c r="K10" i="1"/>
  <c r="K11" i="1"/>
  <c r="K13" i="1"/>
  <c r="K14" i="1"/>
  <c r="J10" i="1"/>
  <c r="J11" i="1"/>
  <c r="J13" i="1"/>
  <c r="J14" i="1"/>
  <c r="H12" i="1"/>
  <c r="H15" i="1" s="1"/>
  <c r="I12" i="1"/>
  <c r="I15" i="1" s="1"/>
  <c r="I9" i="1"/>
  <c r="K9" i="1" s="1"/>
  <c r="G9" i="1"/>
  <c r="G12" i="1"/>
  <c r="K20" i="1"/>
  <c r="J20" i="1"/>
  <c r="J12" i="1" l="1"/>
  <c r="K12" i="1"/>
  <c r="G15" i="1"/>
  <c r="J9" i="1"/>
  <c r="D6" i="7"/>
  <c r="C6" i="7"/>
  <c r="E9" i="7"/>
  <c r="E10" i="7"/>
  <c r="E11" i="7"/>
  <c r="E12" i="7"/>
  <c r="E8" i="7"/>
  <c r="D16" i="7"/>
  <c r="D351" i="7"/>
  <c r="D347" i="7" s="1"/>
  <c r="D344" i="7"/>
  <c r="D337" i="7"/>
  <c r="D325" i="7"/>
  <c r="D271" i="7"/>
  <c r="D319" i="7"/>
  <c r="D315" i="7"/>
  <c r="D265" i="7"/>
  <c r="D302" i="7"/>
  <c r="D301" i="7" s="1"/>
  <c r="D281" i="7"/>
  <c r="D275" i="7"/>
  <c r="C347" i="7"/>
  <c r="C310" i="7"/>
  <c r="E370" i="7"/>
  <c r="C301" i="7"/>
  <c r="E6" i="7" l="1"/>
  <c r="D314" i="7"/>
  <c r="D310" i="7" s="1"/>
  <c r="D309" i="7" s="1"/>
  <c r="D270" i="7"/>
  <c r="E270" i="7" s="1"/>
  <c r="D142" i="7"/>
  <c r="D158" i="7"/>
  <c r="D148" i="7" s="1"/>
  <c r="D132" i="7"/>
  <c r="E132" i="7" s="1"/>
  <c r="D93" i="7"/>
  <c r="E115" i="7"/>
  <c r="D113" i="7"/>
  <c r="D103" i="7"/>
  <c r="D101" i="7"/>
  <c r="D100" i="7" s="1"/>
  <c r="C92" i="7"/>
  <c r="C91" i="7" s="1"/>
  <c r="C58" i="7" s="1"/>
  <c r="E87" i="7"/>
  <c r="D82" i="7"/>
  <c r="D73" i="7"/>
  <c r="D62" i="7"/>
  <c r="C61" i="7"/>
  <c r="C60" i="7" s="1"/>
  <c r="C264" i="7"/>
  <c r="C263" i="7" s="1"/>
  <c r="D35" i="7"/>
  <c r="C21" i="7"/>
  <c r="D141" i="7" l="1"/>
  <c r="D92" i="7"/>
  <c r="E93" i="7"/>
  <c r="E310" i="7"/>
  <c r="E58" i="7"/>
  <c r="C141" i="7"/>
  <c r="E142" i="7"/>
  <c r="E100" i="7"/>
  <c r="D61" i="7"/>
  <c r="E265" i="7"/>
  <c r="E359" i="7"/>
  <c r="E343" i="7"/>
  <c r="D34" i="7"/>
  <c r="C34" i="7"/>
  <c r="J31" i="7"/>
  <c r="D27" i="7"/>
  <c r="D22" i="7" s="1"/>
  <c r="I22" i="7"/>
  <c r="H22" i="7"/>
  <c r="E180" i="7" l="1"/>
  <c r="E181" i="7"/>
  <c r="D140" i="7"/>
  <c r="E140" i="7" s="1"/>
  <c r="E141" i="7"/>
  <c r="E148" i="7"/>
  <c r="E92" i="7"/>
  <c r="E91" i="7"/>
  <c r="E61" i="7"/>
  <c r="D60" i="7"/>
  <c r="D263" i="7"/>
  <c r="D262" i="7" s="1"/>
  <c r="C309" i="7"/>
  <c r="E314" i="7"/>
  <c r="E351" i="7"/>
  <c r="J265" i="7"/>
  <c r="E34" i="7"/>
  <c r="E35" i="7"/>
  <c r="C19" i="7"/>
  <c r="C18" i="7" s="1"/>
  <c r="E29" i="7"/>
  <c r="D20" i="7"/>
  <c r="E20" i="7" s="1"/>
  <c r="E309" i="7" l="1"/>
  <c r="C262" i="7"/>
  <c r="E18" i="7"/>
  <c r="E264" i="7"/>
  <c r="E263" i="7"/>
  <c r="E22" i="7"/>
  <c r="J22" i="7" s="1"/>
  <c r="D21" i="7"/>
  <c r="D19" i="7" s="1"/>
  <c r="E129" i="7" l="1"/>
  <c r="E21" i="7"/>
  <c r="E19" i="7"/>
  <c r="C16" i="7" l="1"/>
  <c r="E16" i="7" s="1"/>
  <c r="K130" i="3"/>
  <c r="K131" i="3"/>
  <c r="K109" i="3"/>
  <c r="K100" i="3"/>
  <c r="K101" i="3"/>
  <c r="K102" i="3"/>
  <c r="K103" i="3"/>
  <c r="K77" i="3"/>
  <c r="K78" i="3"/>
  <c r="K80" i="3"/>
  <c r="K81" i="3"/>
  <c r="K82" i="3"/>
  <c r="K83" i="3"/>
  <c r="K84" i="3"/>
  <c r="K87" i="3"/>
  <c r="K88" i="3"/>
  <c r="K89" i="3"/>
  <c r="K90" i="3"/>
  <c r="K91" i="3"/>
  <c r="K92" i="3"/>
  <c r="K93" i="3"/>
  <c r="K94" i="3"/>
  <c r="K95" i="3"/>
  <c r="K96" i="3"/>
  <c r="K97" i="3"/>
  <c r="K76" i="3"/>
  <c r="K67" i="3"/>
  <c r="K68" i="3"/>
  <c r="K69" i="3"/>
  <c r="K70" i="3"/>
  <c r="K71" i="3"/>
  <c r="K72" i="3"/>
  <c r="K114" i="3"/>
  <c r="K107" i="3"/>
  <c r="K105" i="3"/>
  <c r="K43" i="3"/>
  <c r="K40" i="3"/>
  <c r="K38" i="3"/>
  <c r="K36" i="3"/>
  <c r="K32" i="3"/>
  <c r="K16" i="3"/>
  <c r="L22" i="3"/>
  <c r="G46" i="8"/>
  <c r="H46" i="8"/>
  <c r="H45" i="8"/>
  <c r="G45" i="8"/>
  <c r="G40" i="8"/>
  <c r="H40" i="8"/>
  <c r="G41" i="8"/>
  <c r="H41" i="8"/>
  <c r="G42" i="8"/>
  <c r="H42" i="8"/>
  <c r="G43" i="8"/>
  <c r="H43" i="8"/>
  <c r="G33" i="8"/>
  <c r="H33" i="8"/>
  <c r="G29" i="8"/>
  <c r="H29" i="8"/>
  <c r="G30" i="8"/>
  <c r="H30" i="8"/>
  <c r="G24" i="8"/>
  <c r="H24" i="8"/>
  <c r="H37" i="8"/>
  <c r="G37" i="8"/>
  <c r="H32" i="8"/>
  <c r="G32" i="8"/>
  <c r="H23" i="8"/>
  <c r="G23" i="8"/>
  <c r="G18" i="8"/>
  <c r="H18" i="8"/>
  <c r="G19" i="8"/>
  <c r="H19" i="8"/>
  <c r="G20" i="8"/>
  <c r="H20" i="8"/>
  <c r="G21" i="8"/>
  <c r="H21" i="8"/>
  <c r="H15" i="8"/>
  <c r="G15" i="8"/>
  <c r="H13" i="8"/>
  <c r="G13" i="8"/>
  <c r="G11" i="8"/>
  <c r="H11" i="8"/>
  <c r="H10" i="8"/>
  <c r="G10" i="8"/>
  <c r="H7" i="8"/>
  <c r="H8" i="8"/>
  <c r="G7" i="8"/>
  <c r="G8" i="8"/>
  <c r="F39" i="8"/>
  <c r="E39" i="8"/>
  <c r="F35" i="8"/>
  <c r="E35" i="8"/>
  <c r="F17" i="8"/>
  <c r="F6" i="8" s="1"/>
  <c r="E17" i="8"/>
  <c r="E6" i="8" s="1"/>
  <c r="C17" i="8"/>
  <c r="C6" i="8" s="1"/>
  <c r="C39" i="8"/>
  <c r="C35" i="8"/>
  <c r="H39" i="8" l="1"/>
  <c r="H35" i="8"/>
  <c r="G6" i="8"/>
  <c r="H6" i="8"/>
  <c r="G39" i="8"/>
  <c r="H17" i="8"/>
  <c r="C28" i="8"/>
  <c r="G35" i="8"/>
  <c r="G17" i="8"/>
  <c r="E28" i="8"/>
  <c r="F28" i="8"/>
  <c r="J125" i="3"/>
  <c r="J124" i="3" s="1"/>
  <c r="J117" i="3" s="1"/>
  <c r="J111" i="3"/>
  <c r="K111" i="3" s="1"/>
  <c r="J108" i="3"/>
  <c r="H28" i="8" l="1"/>
  <c r="G28" i="8"/>
  <c r="G124" i="3"/>
  <c r="L124" i="3"/>
  <c r="L118" i="3"/>
  <c r="I117" i="3"/>
  <c r="L111" i="3"/>
  <c r="L107" i="3"/>
  <c r="J99" i="3"/>
  <c r="G99" i="3"/>
  <c r="J86" i="3"/>
  <c r="G86" i="3"/>
  <c r="G79" i="3"/>
  <c r="J75" i="3"/>
  <c r="J74" i="3" s="1"/>
  <c r="J65" i="3" s="1"/>
  <c r="J66" i="3"/>
  <c r="L66" i="3" s="1"/>
  <c r="G66" i="3"/>
  <c r="I65" i="3"/>
  <c r="L40" i="3"/>
  <c r="L36" i="3"/>
  <c r="G33" i="3"/>
  <c r="L32" i="3"/>
  <c r="J26" i="3"/>
  <c r="K26" i="3" s="1"/>
  <c r="J15" i="3"/>
  <c r="J12" i="3" s="1"/>
  <c r="I15" i="3"/>
  <c r="I11" i="3" s="1"/>
  <c r="I10" i="3" s="1"/>
  <c r="I49" i="3" s="1"/>
  <c r="G15" i="3"/>
  <c r="G12" i="3" s="1"/>
  <c r="G11" i="3" s="1"/>
  <c r="G10" i="3" s="1"/>
  <c r="G49" i="3" s="1"/>
  <c r="I64" i="3" l="1"/>
  <c r="K15" i="3"/>
  <c r="K99" i="3"/>
  <c r="G117" i="3"/>
  <c r="K117" i="3" s="1"/>
  <c r="K124" i="3"/>
  <c r="L26" i="3"/>
  <c r="K66" i="3"/>
  <c r="K75" i="3"/>
  <c r="K86" i="3"/>
  <c r="K79" i="3"/>
  <c r="J11" i="3"/>
  <c r="K11" i="3" s="1"/>
  <c r="K12" i="3"/>
  <c r="G74" i="3"/>
  <c r="L12" i="3"/>
  <c r="J10" i="3" l="1"/>
  <c r="J49" i="3" s="1"/>
  <c r="L11" i="3"/>
  <c r="L74" i="3"/>
  <c r="K74" i="3"/>
  <c r="G65" i="3"/>
  <c r="L65" i="3" l="1"/>
  <c r="J64" i="3"/>
  <c r="G64" i="3"/>
  <c r="K65" i="3"/>
</calcChain>
</file>

<file path=xl/sharedStrings.xml><?xml version="1.0" encoding="utf-8"?>
<sst xmlns="http://schemas.openxmlformats.org/spreadsheetml/2006/main" count="671" uniqueCount="296">
  <si>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</si>
  <si>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</si>
  <si>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</si>
  <si>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</si>
  <si>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</si>
  <si>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</si>
  <si>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</si>
  <si>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</si>
  <si>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</si>
  <si>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</si>
  <si>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</si>
  <si>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</si>
  <si>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</si>
  <si>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</si>
  <si>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</si>
  <si>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</si>
  <si>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</si>
  <si>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</si>
  <si>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</si>
  <si>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</si>
  <si>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</si>
  <si>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</si>
  <si>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</si>
  <si>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</si>
  <si>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</si>
  <si>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</si>
  <si>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</si>
  <si>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</si>
  <si>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</si>
  <si>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</si>
  <si>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</si>
  <si>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</si>
  <si>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</si>
  <si>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</si>
  <si>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</si>
  <si>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</si>
  <si>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</si>
  <si>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</si>
  <si>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</si>
  <si>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</si>
  <si>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</si>
  <si>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</si>
  <si>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</si>
  <si>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</si>
  <si>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</si>
  <si>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</si>
  <si>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</si>
  <si>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</si>
  <si>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</si>
  <si>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</si>
  <si>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</si>
  <si>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</si>
  <si>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</si>
  <si>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</si>
  <si>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</si>
  <si>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</si>
  <si>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</si>
  <si>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</si>
  <si>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</si>
  <si>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</si>
  <si>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</si>
  <si>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</si>
  <si>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</si>
  <si>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</si>
  <si>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</si>
  <si>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</si>
  <si>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</si>
  <si>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</si>
  <si>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FINANCIRANJA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</si>
  <si>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</si>
  <si>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</si>
  <si>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</si>
  <si>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</si>
  <si>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</si>
  <si>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</si>
  <si>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</si>
  <si>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</si>
  <si>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</si>
  <si>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</si>
  <si>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</si>
  <si>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 xml:space="preserve">RAČUN PRIHODA I RASHODA </t>
  </si>
  <si>
    <t>UKUPNO PRIHODI</t>
  </si>
  <si>
    <t>Pomoći od inozemnih vlada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</si>
  <si>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</si>
  <si>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</si>
  <si>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</si>
  <si>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</si>
  <si>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</si>
  <si>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</si>
  <si>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od financijske imovine</t>
  </si>
  <si>
    <t>Kamate na oročena srdstva i depozite po viđenju</t>
  </si>
  <si>
    <t>Donacije od pravnih i fizičkih osoba izvan općeg proračuna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</si>
  <si>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</si>
  <si>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</si>
  <si>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</si>
  <si>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</si>
  <si>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nefinacijske imovine</t>
  </si>
  <si>
    <t>Ostali prihodi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</si>
  <si>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</si>
  <si>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</si>
  <si>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</si>
  <si>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</si>
  <si>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</si>
  <si>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</si>
  <si>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</si>
  <si>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</si>
  <si>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</si>
  <si>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</si>
  <si>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</si>
  <si>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</si>
  <si>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</si>
  <si>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</si>
  <si>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</si>
  <si>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</si>
  <si>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</si>
  <si>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</si>
  <si>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</si>
  <si>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</si>
  <si>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</si>
  <si>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</si>
  <si>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 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</si>
  <si>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</si>
  <si>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</si>
  <si>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</si>
  <si>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</si>
  <si>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</si>
  <si>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</si>
  <si>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</si>
  <si>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</si>
  <si>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</si>
  <si>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Ostali rashodi</t>
  </si>
  <si>
    <t>Tekuće donacije</t>
  </si>
  <si>
    <t>Tekuće donacije iz EU sredstava</t>
  </si>
  <si>
    <t>Nematerijalna imovina</t>
  </si>
  <si>
    <t>Licence</t>
  </si>
  <si>
    <t>Rashodi za nabavu proizvedene dugot. Imovine</t>
  </si>
  <si>
    <t>Postrojenja i oprema</t>
  </si>
  <si>
    <t>Uredska oprema i namještaj</t>
  </si>
  <si>
    <t>Oprema za održavanje i zaštitu</t>
  </si>
  <si>
    <t>Instrumenti,uređaji i strojevi</t>
  </si>
  <si>
    <t>Knjige, umjetnička djela i ostalo</t>
  </si>
  <si>
    <t>Knjige</t>
  </si>
  <si>
    <t>Rashodi za dodatna ulaganja na građ. objektima</t>
  </si>
  <si>
    <t>Dodatna ulaganja na građ. Objektima</t>
  </si>
  <si>
    <t>Zatezne kamate</t>
  </si>
  <si>
    <t>Tekuće donacije u naravi</t>
  </si>
  <si>
    <t>Uređaji, strojevi i oprema za ostale namjene</t>
  </si>
  <si>
    <t>OSTVARENJE/IZVRŠENJE  2023</t>
  </si>
  <si>
    <t>32 Vlastiti prihodi-proračunski korisnici</t>
  </si>
  <si>
    <t>4 Prihodi za posebne namjene</t>
  </si>
  <si>
    <t>43 Prihodi za posebne namjene -proračunski korisnici</t>
  </si>
  <si>
    <t>5 Pomoći</t>
  </si>
  <si>
    <t>58 Ostale pomoći PK</t>
  </si>
  <si>
    <t>56 Fondovi EU</t>
  </si>
  <si>
    <t>52 Ostale pomoći PK</t>
  </si>
  <si>
    <t>7 Prihodi od prodaje nefinancijske imovine</t>
  </si>
  <si>
    <t>72 Prihodi od prodaje nefinancijske imovine -PK</t>
  </si>
  <si>
    <t>44 Decentralizirana sredstva</t>
  </si>
  <si>
    <t>59 Pomoći/Fondovi EU PK</t>
  </si>
  <si>
    <t>Rezultat poslovanja</t>
  </si>
  <si>
    <t>Višak /manjak prihoda</t>
  </si>
  <si>
    <t>Višak prihoda</t>
  </si>
  <si>
    <t>UKUPNO PRIHODI+VIŠAK ZA POKRIĆE RASHODA</t>
  </si>
  <si>
    <t>4=3/2*100</t>
  </si>
  <si>
    <t>7.2.1 - Prihodi od prodaje ili zamjene nefin. Imovine</t>
  </si>
  <si>
    <t>RASHODI</t>
  </si>
  <si>
    <t>1.1.1  Opći prihodi i primici</t>
  </si>
  <si>
    <t>Plaće</t>
  </si>
  <si>
    <t xml:space="preserve">Ostali rashodi za zaposlene </t>
  </si>
  <si>
    <t>3211</t>
  </si>
  <si>
    <t>3212</t>
  </si>
  <si>
    <t>5.6.1  Fondovi EU</t>
  </si>
  <si>
    <t>A120814</t>
  </si>
  <si>
    <t>3.2.1  Vlastiti prihodi</t>
  </si>
  <si>
    <t>3221</t>
  </si>
  <si>
    <t>Namirinice</t>
  </si>
  <si>
    <t>3223</t>
  </si>
  <si>
    <t>3224</t>
  </si>
  <si>
    <t>Ostale usluge promidžbe i informiranja</t>
  </si>
  <si>
    <t>Zakupnine i najamnine za građ. Objekte</t>
  </si>
  <si>
    <t>Rashodi za nabavu proizvedene dugotrajne imovine</t>
  </si>
  <si>
    <t>Knjige, umjetnička djela i ostale izlož.vrijednosti</t>
  </si>
  <si>
    <t>Rashodi za dodatna ulaganja na nefina. imovini</t>
  </si>
  <si>
    <t>Dodatna ulaganja u građ. Objekte</t>
  </si>
  <si>
    <t>3.2.2  Vlastiti prihodi - prenesena sredstva</t>
  </si>
  <si>
    <t>3121</t>
  </si>
  <si>
    <t>Namirnice</t>
  </si>
  <si>
    <t>Sitan inventar</t>
  </si>
  <si>
    <t>3231</t>
  </si>
  <si>
    <t>3232</t>
  </si>
  <si>
    <t>Usluge promidđbe i reklamiranja</t>
  </si>
  <si>
    <t>3234</t>
  </si>
  <si>
    <t>Zakupnine i najamnine za opremu</t>
  </si>
  <si>
    <t>3238</t>
  </si>
  <si>
    <t>3239</t>
  </si>
  <si>
    <t xml:space="preserve">Naknade troškova osobama izvan radnog odnosa </t>
  </si>
  <si>
    <t>Naknade troškova službenog puta</t>
  </si>
  <si>
    <t>3291</t>
  </si>
  <si>
    <t>Naknade za rad predstavničkih i izvršnih tijela, povjerenstava i slično</t>
  </si>
  <si>
    <t>3293</t>
  </si>
  <si>
    <t>3299</t>
  </si>
  <si>
    <t>3431</t>
  </si>
  <si>
    <t>Rashodi za nabavu neproizvedene dugot. Imovine</t>
  </si>
  <si>
    <t>Instrumenti,  uređaji i strojevi</t>
  </si>
  <si>
    <t>Uređaji,strojevi i oprema za ostale namjene</t>
  </si>
  <si>
    <t>Knjige, umjet.djela i ostale izlož.vrijednosti</t>
  </si>
  <si>
    <t>A120704</t>
  </si>
  <si>
    <t>5.8.1 Ostale pomoći proračunski korisnici</t>
  </si>
  <si>
    <t>Laboratorijske usluge</t>
  </si>
  <si>
    <t>Finanacijski rashodi</t>
  </si>
  <si>
    <t>Ostale zatezne kamate</t>
  </si>
  <si>
    <t>A120820</t>
  </si>
  <si>
    <t>A120812</t>
  </si>
  <si>
    <t>4.4.1  Decentralizirana sredstva</t>
  </si>
  <si>
    <t>Naknade za prijevoz na posao i s posla</t>
  </si>
  <si>
    <t>Stručnoi usavršavanje zaposlenika</t>
  </si>
  <si>
    <t>Materijal i dijelovi za invest. održavanje</t>
  </si>
  <si>
    <t>Usluge promidžbe i nformiranja</t>
  </si>
  <si>
    <t>Zakupnine i najmanine</t>
  </si>
  <si>
    <t>Zdravstvene i vetrinarske usluge</t>
  </si>
  <si>
    <t>A120803</t>
  </si>
  <si>
    <t>1.1.1.   Natjecanje iz znanja učenika</t>
  </si>
  <si>
    <t>Zakupnine i najamnine</t>
  </si>
  <si>
    <t>Rashodi za mateirjal i energiju</t>
  </si>
  <si>
    <t>A120804</t>
  </si>
  <si>
    <t>5.9.2    Fondovi EU- prenesena sredstva</t>
  </si>
  <si>
    <t>Ostali nespomenuti financijski rashodi</t>
  </si>
  <si>
    <t>7=5/3*100</t>
  </si>
  <si>
    <t>P1206</t>
  </si>
  <si>
    <t>'Zajedno možemo sve''</t>
  </si>
  <si>
    <t>P1208</t>
  </si>
  <si>
    <t>Dodatne djelatnosti srednjih škola</t>
  </si>
  <si>
    <t>P1207</t>
  </si>
  <si>
    <t xml:space="preserve">     Školska shema voća i mlijeka</t>
  </si>
  <si>
    <t>5.2.1  Ostale pomoći</t>
  </si>
  <si>
    <t xml:space="preserve">  Financiranje školskih projekata</t>
  </si>
  <si>
    <t>EU PROJEKTI UO ZA OBRAZOVANJE, KULTURU I SPORT</t>
  </si>
  <si>
    <t>ZAKONSKI STANDARD USTANOVA U OBRAZOVANJU</t>
  </si>
  <si>
    <t>PROGRAM USTANOVA  U OBRAZOVANJU IZNAD STANDARDA</t>
  </si>
  <si>
    <t>5.9.1 Pomoći/Fondovi EU proračunski korisnici</t>
  </si>
  <si>
    <t>Računala i računalna oprema</t>
  </si>
  <si>
    <t>5.8.1  Ostale pomoći proračunski korisnici</t>
  </si>
  <si>
    <t xml:space="preserve">T120602 </t>
  </si>
  <si>
    <t>Bankarske usluge</t>
  </si>
  <si>
    <t>Tuzemne članarine</t>
  </si>
  <si>
    <t>EKONOMSKA I TRGOVAČKA ŠKOLA</t>
  </si>
  <si>
    <t>1</t>
  </si>
  <si>
    <t>Opći prihodi i primici</t>
  </si>
  <si>
    <t>3</t>
  </si>
  <si>
    <t>Vlastiti prihodi</t>
  </si>
  <si>
    <t>4</t>
  </si>
  <si>
    <t>5</t>
  </si>
  <si>
    <t>Pomoći</t>
  </si>
  <si>
    <t>7</t>
  </si>
  <si>
    <t>Prihodi od nefinancijske imovine</t>
  </si>
  <si>
    <t>IZVORI FINANCIRANJA UKUPNO</t>
  </si>
  <si>
    <t>09  Obrazovanje</t>
  </si>
  <si>
    <t>092 Srednjoškolsko obrazovanje</t>
  </si>
  <si>
    <t>II. POSEBNI DIO</t>
  </si>
  <si>
    <t>IZVJEŠTAJ PO PROGRAMSKOJ KLASIFIKACIJI</t>
  </si>
  <si>
    <t>IZVORNI PLAN 2024-REBALANS II</t>
  </si>
  <si>
    <t>OSTVARENJE/IZVRŠENJE  2024</t>
  </si>
  <si>
    <t>TEKUĆI PLAN 2024-REBALANS II</t>
  </si>
  <si>
    <t>OSTVARENJE/IZVRŠENJE 2023</t>
  </si>
  <si>
    <t>IZVORNI PLAN/REBALANS II-2024</t>
  </si>
  <si>
    <t>OSTVARENJE/IZVRŠENJE 
2024</t>
  </si>
  <si>
    <t xml:space="preserve">Decentralizirana sredstva i Prihodi za posebne namjene </t>
  </si>
  <si>
    <t>A120706</t>
  </si>
  <si>
    <t>Investiciska ulaganja u srednje škole i učeničke domove</t>
  </si>
  <si>
    <t>4.4.1  Decentralizirana sredstva-prihodi za posebne namjene</t>
  </si>
  <si>
    <t>Materijalni  rashodi</t>
  </si>
  <si>
    <t>A120813</t>
  </si>
  <si>
    <t xml:space="preserve"> Ostale aktivnosti srednjih škola i učeničkih domova</t>
  </si>
  <si>
    <t>4.3.1 Prihodi za posebne namjene</t>
  </si>
  <si>
    <t>A120707</t>
  </si>
  <si>
    <t>Kapitalna ulaganja u srednje škole i učeničke domove</t>
  </si>
  <si>
    <t>A120608</t>
  </si>
  <si>
    <t>Službena , radna i zaštitna odjeća</t>
  </si>
  <si>
    <t>Ostali mat. I djelovi za tekuće i investicijsko održavanje</t>
  </si>
  <si>
    <t>Ostale usluge tekućeg i investicijskog održavanja</t>
  </si>
  <si>
    <t>Oprema</t>
  </si>
  <si>
    <t>Ostale tekuće donacije u naravi</t>
  </si>
  <si>
    <t>Obvezni i preventivni zdravstveni pregledi</t>
  </si>
  <si>
    <t>Premije osiguranja zaposlenih</t>
  </si>
  <si>
    <t>Oprema za grijanje, ventilaciju i hlađenje</t>
  </si>
  <si>
    <t>Dodatna ulaganja na građevinskim objektima</t>
  </si>
  <si>
    <t>Službena, radna i zaštitna odjeća i obuća</t>
  </si>
  <si>
    <t>EU fond</t>
  </si>
  <si>
    <t>31. prosinac 2024.</t>
  </si>
  <si>
    <t>Prihodi</t>
  </si>
  <si>
    <t>Primici</t>
  </si>
  <si>
    <t>Izdaci</t>
  </si>
  <si>
    <t>Stanje potraživanja od EU</t>
  </si>
  <si>
    <t>Rashodi</t>
  </si>
  <si>
    <t>E+  E SCHOOL BANK</t>
  </si>
  <si>
    <t>E+  VJEŠTINE KOJE NAS OSNAŽUJU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</si>
</sst>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2060"/>
      <name val="Calibri"/>
      <family val="2"/>
      <charset val="238"/>
    </font>
    <font>
      <sz val="12"/>
      <color rgb="FF002060"/>
      <name val="Calibri"/>
      <family val="2"/>
      <charset val="238"/>
    </font>
    <font>
      <i/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b/>
      <sz val="8"/>
      <color rgb="FF002060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b/>
      <sz val="11"/>
      <name val="Arial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DEEAF6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1" fontId="1" fillId="0" borderId="3" xfId="0" applyNumberFormat="1" applyFont="1" applyBorder="1"/>
    <xf numFmtId="3" fontId="0" fillId="0" borderId="3" xfId="0" applyNumberFormat="1" applyBorder="1"/>
    <xf numFmtId="3" fontId="6" fillId="2" borderId="3" xfId="0" applyNumberFormat="1" applyFont="1" applyFill="1" applyBorder="1" applyAlignment="1" applyProtection="1">
      <alignment horizontal="right" wrapText="1"/>
    </xf>
    <xf numFmtId="3" fontId="1" fillId="0" borderId="3" xfId="0" applyNumberFormat="1" applyFont="1" applyBorder="1"/>
    <xf numFmtId="0" fontId="1" fillId="0" borderId="0" xfId="0" applyFont="1"/>
    <xf numFmtId="1" fontId="0" fillId="0" borderId="3" xfId="0" applyNumberFormat="1" applyBorder="1"/>
    <xf numFmtId="0" fontId="9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1" fontId="1" fillId="0" borderId="0" xfId="0" applyNumberFormat="1" applyFont="1" applyBorder="1"/>
    <xf numFmtId="0" fontId="9" fillId="4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right"/>
    </xf>
    <xf numFmtId="0" fontId="0" fillId="4" borderId="3" xfId="0" applyFill="1" applyBorder="1"/>
    <xf numFmtId="1" fontId="1" fillId="4" borderId="3" xfId="0" applyNumberFormat="1" applyFont="1" applyFill="1" applyBorder="1"/>
    <xf numFmtId="0" fontId="11" fillId="2" borderId="3" xfId="0" quotePrefix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3" fontId="19" fillId="0" borderId="0" xfId="0" applyNumberFormat="1" applyFont="1"/>
    <xf numFmtId="0" fontId="0" fillId="0" borderId="0" xfId="0" applyFont="1" applyAlignment="1"/>
    <xf numFmtId="3" fontId="20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/>
    <xf numFmtId="3" fontId="18" fillId="5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3" fontId="22" fillId="5" borderId="6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/>
    <xf numFmtId="0" fontId="22" fillId="5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3" fontId="21" fillId="5" borderId="6" xfId="0" applyNumberFormat="1" applyFont="1" applyFill="1" applyBorder="1" applyAlignment="1">
      <alignment horizontal="right" vertical="center" wrapText="1"/>
    </xf>
    <xf numFmtId="0" fontId="22" fillId="5" borderId="10" xfId="0" applyFont="1" applyFill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 wrapText="1"/>
    </xf>
    <xf numFmtId="3" fontId="18" fillId="5" borderId="8" xfId="0" applyNumberFormat="1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18" fillId="0" borderId="0" xfId="0" applyNumberFormat="1" applyFont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right"/>
    </xf>
    <xf numFmtId="3" fontId="21" fillId="0" borderId="15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/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3" fontId="24" fillId="0" borderId="8" xfId="0" applyNumberFormat="1" applyFont="1" applyBorder="1"/>
    <xf numFmtId="0" fontId="22" fillId="5" borderId="16" xfId="0" applyFont="1" applyFill="1" applyBorder="1" applyAlignment="1">
      <alignment horizontal="center" vertical="center" wrapText="1"/>
    </xf>
    <xf numFmtId="3" fontId="28" fillId="5" borderId="6" xfId="0" applyNumberFormat="1" applyFont="1" applyFill="1" applyBorder="1" applyAlignment="1">
      <alignment horizontal="right" vertical="center" wrapText="1"/>
    </xf>
    <xf numFmtId="3" fontId="29" fillId="5" borderId="6" xfId="0" applyNumberFormat="1" applyFont="1" applyFill="1" applyBorder="1" applyAlignment="1">
      <alignment horizontal="center" vertical="center" wrapText="1"/>
    </xf>
    <xf numFmtId="3" fontId="30" fillId="0" borderId="6" xfId="0" applyNumberFormat="1" applyFont="1" applyBorder="1" applyAlignment="1">
      <alignment horizontal="center" vertical="center"/>
    </xf>
    <xf numFmtId="3" fontId="27" fillId="5" borderId="6" xfId="0" applyNumberFormat="1" applyFont="1" applyFill="1" applyBorder="1" applyAlignment="1">
      <alignment horizontal="center" vertical="center" wrapText="1"/>
    </xf>
    <xf numFmtId="49" fontId="27" fillId="5" borderId="10" xfId="0" applyNumberFormat="1" applyFont="1" applyFill="1" applyBorder="1" applyAlignment="1">
      <alignment horizontal="center" vertical="center" wrapText="1"/>
    </xf>
    <xf numFmtId="3" fontId="27" fillId="5" borderId="6" xfId="0" applyNumberFormat="1" applyFont="1" applyFill="1" applyBorder="1" applyAlignment="1">
      <alignment horizontal="left" vertical="center"/>
    </xf>
    <xf numFmtId="3" fontId="28" fillId="5" borderId="6" xfId="0" applyNumberFormat="1" applyFont="1" applyFill="1" applyBorder="1" applyAlignment="1">
      <alignment horizontal="left" vertical="center" wrapText="1"/>
    </xf>
    <xf numFmtId="3" fontId="28" fillId="5" borderId="6" xfId="0" quotePrefix="1" applyNumberFormat="1" applyFont="1" applyFill="1" applyBorder="1" applyAlignment="1">
      <alignment horizontal="left" vertical="center" wrapText="1"/>
    </xf>
    <xf numFmtId="3" fontId="27" fillId="5" borderId="6" xfId="0" applyNumberFormat="1" applyFont="1" applyFill="1" applyBorder="1" applyAlignment="1">
      <alignment vertical="center"/>
    </xf>
    <xf numFmtId="0" fontId="27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left" vertical="center" wrapText="1"/>
    </xf>
    <xf numFmtId="3" fontId="27" fillId="2" borderId="6" xfId="0" applyNumberFormat="1" applyFont="1" applyFill="1" applyBorder="1" applyAlignment="1">
      <alignment horizontal="right" vertical="center"/>
    </xf>
    <xf numFmtId="3" fontId="27" fillId="0" borderId="6" xfId="0" applyNumberFormat="1" applyFont="1" applyBorder="1" applyAlignment="1">
      <alignment horizontal="righ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3" fontId="28" fillId="2" borderId="6" xfId="0" applyNumberFormat="1" applyFont="1" applyFill="1" applyBorder="1"/>
    <xf numFmtId="3" fontId="28" fillId="0" borderId="6" xfId="0" applyNumberFormat="1" applyFont="1" applyBorder="1"/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3" fontId="27" fillId="2" borderId="6" xfId="0" applyNumberFormat="1" applyFont="1" applyFill="1" applyBorder="1"/>
    <xf numFmtId="3" fontId="27" fillId="0" borderId="6" xfId="0" applyNumberFormat="1" applyFont="1" applyBorder="1"/>
    <xf numFmtId="0" fontId="31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 wrapText="1"/>
    </xf>
    <xf numFmtId="4" fontId="31" fillId="2" borderId="6" xfId="0" applyNumberFormat="1" applyFont="1" applyFill="1" applyBorder="1" applyAlignment="1">
      <alignment horizontal="right" vertical="center"/>
    </xf>
    <xf numFmtId="1" fontId="31" fillId="0" borderId="6" xfId="0" applyNumberFormat="1" applyFont="1" applyBorder="1" applyAlignment="1">
      <alignment horizontal="right" vertical="center"/>
    </xf>
    <xf numFmtId="3" fontId="31" fillId="0" borderId="6" xfId="0" applyNumberFormat="1" applyFont="1" applyBorder="1" applyAlignment="1">
      <alignment horizontal="right" vertical="center"/>
    </xf>
    <xf numFmtId="1" fontId="27" fillId="0" borderId="6" xfId="0" applyNumberFormat="1" applyFont="1" applyBorder="1" applyAlignment="1">
      <alignment horizontal="right" vertical="center"/>
    </xf>
    <xf numFmtId="3" fontId="28" fillId="2" borderId="6" xfId="0" applyNumberFormat="1" applyFont="1" applyFill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5" borderId="6" xfId="0" applyNumberFormat="1" applyFont="1" applyFill="1" applyBorder="1" applyAlignment="1">
      <alignment horizontal="left" vertical="center"/>
    </xf>
    <xf numFmtId="4" fontId="31" fillId="0" borderId="6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left" vertical="center" wrapText="1"/>
    </xf>
    <xf numFmtId="3" fontId="27" fillId="6" borderId="6" xfId="0" applyNumberFormat="1" applyFont="1" applyFill="1" applyBorder="1" applyAlignment="1">
      <alignment horizontal="right" vertical="center"/>
    </xf>
    <xf numFmtId="3" fontId="31" fillId="6" borderId="6" xfId="0" applyNumberFormat="1" applyFont="1" applyFill="1" applyBorder="1" applyAlignment="1">
      <alignment horizontal="right" vertical="center"/>
    </xf>
    <xf numFmtId="3" fontId="27" fillId="2" borderId="6" xfId="0" applyNumberFormat="1" applyFont="1" applyFill="1" applyBorder="1" applyAlignment="1">
      <alignment horizontal="left" vertical="center"/>
    </xf>
    <xf numFmtId="3" fontId="31" fillId="2" borderId="6" xfId="0" applyNumberFormat="1" applyFont="1" applyFill="1" applyBorder="1" applyAlignment="1">
      <alignment horizontal="right" vertical="center"/>
    </xf>
    <xf numFmtId="3" fontId="27" fillId="0" borderId="6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right" vertical="center"/>
    </xf>
    <xf numFmtId="0" fontId="27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27" fillId="6" borderId="6" xfId="0" applyFont="1" applyFill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 wrapText="1"/>
    </xf>
    <xf numFmtId="3" fontId="27" fillId="6" borderId="6" xfId="0" applyNumberFormat="1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left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left" vertical="center" wrapText="1"/>
    </xf>
    <xf numFmtId="3" fontId="27" fillId="5" borderId="6" xfId="0" applyNumberFormat="1" applyFont="1" applyFill="1" applyBorder="1" applyAlignment="1">
      <alignment horizontal="right" vertical="center"/>
    </xf>
    <xf numFmtId="3" fontId="31" fillId="5" borderId="6" xfId="0" applyNumberFormat="1" applyFont="1" applyFill="1" applyBorder="1" applyAlignment="1">
      <alignment horizontal="right" vertical="center"/>
    </xf>
    <xf numFmtId="1" fontId="31" fillId="5" borderId="6" xfId="0" applyNumberFormat="1" applyFont="1" applyFill="1" applyBorder="1" applyAlignment="1">
      <alignment horizontal="right" vertical="center"/>
    </xf>
    <xf numFmtId="3" fontId="28" fillId="5" borderId="6" xfId="0" applyNumberFormat="1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left" vertical="center" wrapText="1"/>
    </xf>
    <xf numFmtId="0" fontId="31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3" fontId="32" fillId="5" borderId="6" xfId="0" applyNumberFormat="1" applyFont="1" applyFill="1" applyBorder="1" applyAlignment="1">
      <alignment horizontal="right" vertical="center"/>
    </xf>
    <xf numFmtId="4" fontId="31" fillId="5" borderId="6" xfId="0" applyNumberFormat="1" applyFont="1" applyFill="1" applyBorder="1" applyAlignment="1">
      <alignment horizontal="right" vertical="center"/>
    </xf>
    <xf numFmtId="0" fontId="32" fillId="5" borderId="6" xfId="0" applyFont="1" applyFill="1" applyBorder="1" applyAlignment="1">
      <alignment horizontal="left" vertical="center" wrapText="1"/>
    </xf>
    <xf numFmtId="4" fontId="32" fillId="5" borderId="6" xfId="0" applyNumberFormat="1" applyFont="1" applyFill="1" applyBorder="1" applyAlignment="1">
      <alignment horizontal="right" vertical="center"/>
    </xf>
    <xf numFmtId="4" fontId="27" fillId="5" borderId="6" xfId="0" applyNumberFormat="1" applyFont="1" applyFill="1" applyBorder="1" applyAlignment="1">
      <alignment horizontal="right" vertical="center"/>
    </xf>
    <xf numFmtId="1" fontId="27" fillId="2" borderId="6" xfId="0" applyNumberFormat="1" applyFont="1" applyFill="1" applyBorder="1" applyAlignment="1">
      <alignment horizontal="right" vertical="center"/>
    </xf>
    <xf numFmtId="3" fontId="31" fillId="2" borderId="6" xfId="0" applyNumberFormat="1" applyFont="1" applyFill="1" applyBorder="1" applyAlignment="1">
      <alignment horizontal="left" vertical="center"/>
    </xf>
    <xf numFmtId="0" fontId="27" fillId="7" borderId="6" xfId="0" applyFont="1" applyFill="1" applyBorder="1" applyAlignment="1">
      <alignment horizontal="center" vertical="center" wrapText="1"/>
    </xf>
    <xf numFmtId="3" fontId="32" fillId="6" borderId="6" xfId="0" applyNumberFormat="1" applyFont="1" applyFill="1" applyBorder="1" applyAlignment="1">
      <alignment horizontal="right" vertical="center"/>
    </xf>
    <xf numFmtId="0" fontId="27" fillId="9" borderId="11" xfId="0" applyFont="1" applyFill="1" applyBorder="1" applyAlignment="1">
      <alignment horizontal="center" vertical="center" wrapText="1"/>
    </xf>
    <xf numFmtId="3" fontId="28" fillId="9" borderId="6" xfId="0" applyNumberFormat="1" applyFont="1" applyFill="1" applyBorder="1" applyAlignment="1">
      <alignment horizontal="left" vertical="center" wrapText="1"/>
    </xf>
    <xf numFmtId="3" fontId="24" fillId="9" borderId="6" xfId="0" applyNumberFormat="1" applyFont="1" applyFill="1" applyBorder="1" applyAlignment="1">
      <alignment horizontal="center" vertical="center" wrapText="1"/>
    </xf>
    <xf numFmtId="3" fontId="28" fillId="9" borderId="6" xfId="0" applyNumberFormat="1" applyFont="1" applyFill="1" applyBorder="1" applyAlignment="1">
      <alignment horizontal="right" vertical="center" wrapText="1"/>
    </xf>
    <xf numFmtId="3" fontId="27" fillId="10" borderId="6" xfId="0" applyNumberFormat="1" applyFont="1" applyFill="1" applyBorder="1" applyAlignment="1">
      <alignment horizontal="left" vertical="center"/>
    </xf>
    <xf numFmtId="0" fontId="27" fillId="11" borderId="6" xfId="0" applyFont="1" applyFill="1" applyBorder="1" applyAlignment="1">
      <alignment horizontal="left" vertical="center" wrapText="1"/>
    </xf>
    <xf numFmtId="3" fontId="28" fillId="12" borderId="12" xfId="0" applyNumberFormat="1" applyFont="1" applyFill="1" applyBorder="1" applyAlignment="1">
      <alignment horizontal="left" vertical="center"/>
    </xf>
    <xf numFmtId="3" fontId="28" fillId="12" borderId="6" xfId="0" quotePrefix="1" applyNumberFormat="1" applyFont="1" applyFill="1" applyBorder="1" applyAlignment="1">
      <alignment horizontal="left" vertical="center" wrapText="1"/>
    </xf>
    <xf numFmtId="0" fontId="27" fillId="13" borderId="6" xfId="0" applyFont="1" applyFill="1" applyBorder="1" applyAlignment="1">
      <alignment horizontal="right" vertical="center"/>
    </xf>
    <xf numFmtId="3" fontId="28" fillId="12" borderId="6" xfId="0" applyNumberFormat="1" applyFont="1" applyFill="1" applyBorder="1" applyAlignment="1">
      <alignment horizontal="left" vertical="center" wrapText="1"/>
    </xf>
    <xf numFmtId="0" fontId="27" fillId="10" borderId="6" xfId="0" applyFont="1" applyFill="1" applyBorder="1" applyAlignment="1">
      <alignment horizontal="left" vertical="center" wrapText="1"/>
    </xf>
    <xf numFmtId="0" fontId="27" fillId="8" borderId="6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left" vertical="center" wrapText="1"/>
    </xf>
    <xf numFmtId="0" fontId="27" fillId="14" borderId="6" xfId="0" applyFont="1" applyFill="1" applyBorder="1" applyAlignment="1">
      <alignment horizontal="center" vertical="center"/>
    </xf>
    <xf numFmtId="0" fontId="27" fillId="14" borderId="6" xfId="0" applyFont="1" applyFill="1" applyBorder="1" applyAlignment="1">
      <alignment horizontal="left" vertical="center" wrapText="1"/>
    </xf>
    <xf numFmtId="3" fontId="27" fillId="11" borderId="6" xfId="0" applyNumberFormat="1" applyFont="1" applyFill="1" applyBorder="1" applyAlignment="1">
      <alignment horizontal="left" vertical="center"/>
    </xf>
    <xf numFmtId="14" fontId="27" fillId="11" borderId="6" xfId="0" applyNumberFormat="1" applyFont="1" applyFill="1" applyBorder="1" applyAlignment="1">
      <alignment horizontal="left" vertical="center" wrapText="1"/>
    </xf>
    <xf numFmtId="49" fontId="27" fillId="12" borderId="10" xfId="0" applyNumberFormat="1" applyFont="1" applyFill="1" applyBorder="1" applyAlignment="1">
      <alignment horizontal="center" vertical="center" wrapText="1"/>
    </xf>
    <xf numFmtId="3" fontId="27" fillId="10" borderId="8" xfId="0" applyNumberFormat="1" applyFont="1" applyFill="1" applyBorder="1" applyAlignment="1">
      <alignment horizontal="left" vertical="center"/>
    </xf>
    <xf numFmtId="3" fontId="27" fillId="12" borderId="8" xfId="0" applyNumberFormat="1" applyFont="1" applyFill="1" applyBorder="1" applyAlignment="1">
      <alignment horizontal="left" vertical="center"/>
    </xf>
    <xf numFmtId="3" fontId="28" fillId="12" borderId="6" xfId="0" applyNumberFormat="1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/>
    </xf>
    <xf numFmtId="3" fontId="24" fillId="16" borderId="8" xfId="0" applyNumberFormat="1" applyFont="1" applyFill="1" applyBorder="1"/>
    <xf numFmtId="3" fontId="28" fillId="15" borderId="6" xfId="0" applyNumberFormat="1" applyFont="1" applyFill="1" applyBorder="1" applyAlignment="1">
      <alignment horizontal="right" vertical="center" wrapText="1"/>
    </xf>
    <xf numFmtId="0" fontId="32" fillId="6" borderId="6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4" fontId="0" fillId="0" borderId="3" xfId="0" applyNumberFormat="1" applyBorder="1"/>
    <xf numFmtId="4" fontId="1" fillId="0" borderId="3" xfId="0" applyNumberFormat="1" applyFont="1" applyBorder="1"/>
    <xf numFmtId="1" fontId="1" fillId="2" borderId="3" xfId="0" applyNumberFormat="1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0" fontId="0" fillId="0" borderId="17" xfId="0" applyBorder="1"/>
    <xf numFmtId="0" fontId="33" fillId="0" borderId="18" xfId="0" applyFont="1" applyBorder="1"/>
    <xf numFmtId="0" fontId="33" fillId="0" borderId="1" xfId="0" applyFont="1" applyBorder="1"/>
    <xf numFmtId="0" fontId="33" fillId="0" borderId="2" xfId="0" applyFont="1" applyBorder="1"/>
    <xf numFmtId="0" fontId="33" fillId="0" borderId="4" xfId="0" applyFont="1" applyBorder="1"/>
    <xf numFmtId="0" fontId="33" fillId="0" borderId="19" xfId="0" applyFont="1" applyBorder="1"/>
    <xf numFmtId="0" fontId="33" fillId="0" borderId="0" xfId="0" applyFont="1" applyBorder="1"/>
    <xf numFmtId="0" fontId="33" fillId="0" borderId="20" xfId="0" applyFont="1" applyBorder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12" fillId="0" borderId="0" xfId="0" applyFont="1" applyAlignment="1">
      <alignment wrapText="1"/>
    </xf>
    <xf numFmtId="0" fontId="2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P27" sqref="P27"/>
    </sheetView>
  </sheetViews>
  <sheetFormatPr defaultRowHeight="14.4" x14ac:dyDescent="0.3"/>
  <cols>
    <col min="6" max="9" width="25.33203125" customWidth="1"/>
    <col min="10" max="11" width="15.6640625" customWidth="1"/>
  </cols>
  <sheetData>
    <row r="1" spans="2:11" ht="42" customHeight="1" x14ac:dyDescent="0.3">
      <c r="B1" s="217" t="s">
        <v>79</v>
      </c>
      <c r="C1" s="217"/>
      <c r="D1" s="217"/>
      <c r="E1" s="217"/>
      <c r="F1" s="217"/>
      <c r="G1" s="217"/>
      <c r="H1" s="217"/>
      <c r="I1" s="217"/>
      <c r="J1" s="217"/>
      <c r="K1" s="217"/>
    </row>
    <row r="2" spans="2:11" ht="15.75" customHeight="1" x14ac:dyDescent="0.3">
      <c r="B2" s="217" t="s">
        <v>11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2:11" ht="6.75" customHeight="1" x14ac:dyDescent="0.3">
      <c r="B3" s="235"/>
      <c r="C3" s="235"/>
      <c r="D3" s="235"/>
      <c r="E3" s="41"/>
      <c r="F3" s="41"/>
      <c r="G3" s="41"/>
      <c r="H3" s="41"/>
      <c r="I3" s="43"/>
      <c r="J3" s="43"/>
      <c r="K3" s="42"/>
    </row>
    <row r="4" spans="2:11" ht="18" customHeight="1" x14ac:dyDescent="0.3">
      <c r="B4" s="217" t="s">
        <v>62</v>
      </c>
      <c r="C4" s="217"/>
      <c r="D4" s="217"/>
      <c r="E4" s="217"/>
      <c r="F4" s="217"/>
      <c r="G4" s="217"/>
      <c r="H4" s="217"/>
      <c r="I4" s="217"/>
      <c r="J4" s="217"/>
      <c r="K4" s="217"/>
    </row>
    <row r="5" spans="2:11" ht="18" customHeight="1" x14ac:dyDescent="0.3">
      <c r="B5" s="44"/>
      <c r="C5" s="45"/>
      <c r="D5" s="45"/>
      <c r="E5" s="45"/>
      <c r="F5" s="45"/>
      <c r="G5" s="45"/>
      <c r="H5" s="45"/>
      <c r="I5" s="45"/>
      <c r="J5" s="45"/>
      <c r="K5" s="42"/>
    </row>
    <row r="6" spans="2:11" x14ac:dyDescent="0.3">
      <c r="B6" s="228" t="s">
        <v>63</v>
      </c>
      <c r="C6" s="228"/>
      <c r="D6" s="228"/>
      <c r="E6" s="228"/>
      <c r="F6" s="228"/>
      <c r="G6" s="46"/>
      <c r="H6" s="46"/>
      <c r="I6" s="46"/>
      <c r="J6" s="47"/>
      <c r="K6" s="42"/>
    </row>
    <row r="7" spans="2:11" ht="26.4" x14ac:dyDescent="0.3">
      <c r="B7" s="229" t="s">
        <v>8</v>
      </c>
      <c r="C7" s="230"/>
      <c r="D7" s="230"/>
      <c r="E7" s="230"/>
      <c r="F7" s="231"/>
      <c r="G7" s="38" t="s">
        <v>147</v>
      </c>
      <c r="H7" s="38" t="s">
        <v>260</v>
      </c>
      <c r="I7" s="38" t="s">
        <v>261</v>
      </c>
      <c r="J7" s="1" t="s">
        <v>16</v>
      </c>
      <c r="K7" s="1" t="s">
        <v>54</v>
      </c>
    </row>
    <row r="8" spans="2:11" s="27" customFormat="1" ht="10.199999999999999" x14ac:dyDescent="0.2">
      <c r="B8" s="222">
        <v>1</v>
      </c>
      <c r="C8" s="222"/>
      <c r="D8" s="222"/>
      <c r="E8" s="222"/>
      <c r="F8" s="223"/>
      <c r="G8" s="26">
        <v>2</v>
      </c>
      <c r="H8" s="25">
        <v>3</v>
      </c>
      <c r="I8" s="25">
        <v>5</v>
      </c>
      <c r="J8" s="25" t="s">
        <v>18</v>
      </c>
      <c r="K8" s="25" t="s">
        <v>227</v>
      </c>
    </row>
    <row r="9" spans="2:11" x14ac:dyDescent="0.3">
      <c r="B9" s="224" t="s">
        <v>0</v>
      </c>
      <c r="C9" s="225"/>
      <c r="D9" s="225"/>
      <c r="E9" s="225"/>
      <c r="F9" s="226"/>
      <c r="G9" s="18">
        <f>+SUM(G10:G11)</f>
        <v>1422099.28</v>
      </c>
      <c r="H9" s="18">
        <f>+SUM(H10:H11)</f>
        <v>1885832</v>
      </c>
      <c r="I9" s="18">
        <f t="shared" ref="I9" si="0">+SUM(I10:I11)</f>
        <v>1762975.14</v>
      </c>
      <c r="J9" s="18">
        <f>+I9/G9*100</f>
        <v>123.96990595480788</v>
      </c>
      <c r="K9" s="18">
        <f>+I9/H9*100</f>
        <v>93.485270161923211</v>
      </c>
    </row>
    <row r="10" spans="2:11" x14ac:dyDescent="0.3">
      <c r="B10" s="227" t="s">
        <v>55</v>
      </c>
      <c r="C10" s="219"/>
      <c r="D10" s="219"/>
      <c r="E10" s="219"/>
      <c r="F10" s="221"/>
      <c r="G10" s="19">
        <v>1422034.6</v>
      </c>
      <c r="H10" s="19">
        <v>1885752</v>
      </c>
      <c r="I10" s="19">
        <v>1762915.45</v>
      </c>
      <c r="J10" s="18">
        <f t="shared" ref="J10:J14" si="1">+I10/G10*100</f>
        <v>123.97134711068209</v>
      </c>
      <c r="K10" s="18">
        <f t="shared" ref="K10:K14" si="2">+I10/H10*100</f>
        <v>93.486070808886851</v>
      </c>
    </row>
    <row r="11" spans="2:11" x14ac:dyDescent="0.3">
      <c r="B11" s="232" t="s">
        <v>60</v>
      </c>
      <c r="C11" s="221"/>
      <c r="D11" s="221"/>
      <c r="E11" s="221"/>
      <c r="F11" s="221"/>
      <c r="G11" s="19">
        <v>64.680000000000007</v>
      </c>
      <c r="H11" s="19">
        <v>80</v>
      </c>
      <c r="I11" s="19">
        <v>59.69</v>
      </c>
      <c r="J11" s="18">
        <f t="shared" si="1"/>
        <v>92.285095856524407</v>
      </c>
      <c r="K11" s="18">
        <f t="shared" si="2"/>
        <v>74.612499999999997</v>
      </c>
    </row>
    <row r="12" spans="2:11" x14ac:dyDescent="0.3">
      <c r="B12" s="20" t="s">
        <v>1</v>
      </c>
      <c r="C12" s="36"/>
      <c r="D12" s="36"/>
      <c r="E12" s="36"/>
      <c r="F12" s="36"/>
      <c r="G12" s="18">
        <f>+SUM(G13:G14)</f>
        <v>1416569.98</v>
      </c>
      <c r="H12" s="18">
        <f t="shared" ref="H12:I12" si="3">+SUM(H13:H14)</f>
        <v>1885832</v>
      </c>
      <c r="I12" s="18">
        <f t="shared" si="3"/>
        <v>1723752.95</v>
      </c>
      <c r="J12" s="18">
        <f t="shared" si="1"/>
        <v>121.68498375209109</v>
      </c>
      <c r="K12" s="18">
        <f t="shared" si="2"/>
        <v>91.405435372822168</v>
      </c>
    </row>
    <row r="13" spans="2:11" x14ac:dyDescent="0.3">
      <c r="B13" s="218" t="s">
        <v>56</v>
      </c>
      <c r="C13" s="219"/>
      <c r="D13" s="219"/>
      <c r="E13" s="219"/>
      <c r="F13" s="219"/>
      <c r="G13" s="19">
        <v>1394029.89</v>
      </c>
      <c r="H13" s="19">
        <v>1789149</v>
      </c>
      <c r="I13" s="19">
        <v>1682682.77</v>
      </c>
      <c r="J13" s="18">
        <f t="shared" si="1"/>
        <v>120.70636232914633</v>
      </c>
      <c r="K13" s="18">
        <f t="shared" si="2"/>
        <v>94.049336863503257</v>
      </c>
    </row>
    <row r="14" spans="2:11" x14ac:dyDescent="0.3">
      <c r="B14" s="220" t="s">
        <v>57</v>
      </c>
      <c r="C14" s="221"/>
      <c r="D14" s="221"/>
      <c r="E14" s="221"/>
      <c r="F14" s="221"/>
      <c r="G14" s="17">
        <v>22540.09</v>
      </c>
      <c r="H14" s="17">
        <v>96683</v>
      </c>
      <c r="I14" s="17">
        <v>41070.18</v>
      </c>
      <c r="J14" s="18">
        <f t="shared" si="1"/>
        <v>182.20947653713895</v>
      </c>
      <c r="K14" s="18">
        <f t="shared" si="2"/>
        <v>42.479215580815655</v>
      </c>
    </row>
    <row r="15" spans="2:11" x14ac:dyDescent="0.3">
      <c r="B15" s="234" t="s">
        <v>64</v>
      </c>
      <c r="C15" s="225"/>
      <c r="D15" s="225"/>
      <c r="E15" s="225"/>
      <c r="F15" s="225"/>
      <c r="G15" s="18">
        <f>+SUM(G9-G12)</f>
        <v>5529.3000000000466</v>
      </c>
      <c r="H15" s="18">
        <f t="shared" ref="H15:I15" si="4">+SUM(H9-H12)</f>
        <v>0</v>
      </c>
      <c r="I15" s="18">
        <f t="shared" si="4"/>
        <v>39222.189999999944</v>
      </c>
      <c r="J15" s="18"/>
      <c r="K15" s="18"/>
    </row>
    <row r="16" spans="2:11" ht="17.399999999999999" x14ac:dyDescent="0.3">
      <c r="B16" s="41"/>
      <c r="C16" s="48"/>
      <c r="D16" s="48"/>
      <c r="E16" s="48"/>
      <c r="F16" s="48"/>
      <c r="G16" s="48"/>
      <c r="H16" s="48"/>
      <c r="I16" s="49"/>
      <c r="J16" s="49"/>
      <c r="K16" s="49"/>
    </row>
    <row r="17" spans="1:42" ht="18" customHeight="1" x14ac:dyDescent="0.3">
      <c r="B17" s="228" t="s">
        <v>65</v>
      </c>
      <c r="C17" s="228"/>
      <c r="D17" s="228"/>
      <c r="E17" s="228"/>
      <c r="F17" s="228"/>
      <c r="G17" s="48"/>
      <c r="H17" s="48"/>
      <c r="I17" s="49"/>
      <c r="J17" s="49"/>
      <c r="K17" s="49"/>
    </row>
    <row r="18" spans="1:42" ht="26.4" x14ac:dyDescent="0.3">
      <c r="B18" s="229" t="s">
        <v>8</v>
      </c>
      <c r="C18" s="230"/>
      <c r="D18" s="230"/>
      <c r="E18" s="230"/>
      <c r="F18" s="231"/>
      <c r="G18" s="24" t="s">
        <v>70</v>
      </c>
      <c r="H18" s="1" t="s">
        <v>71</v>
      </c>
      <c r="I18" s="24" t="s">
        <v>73</v>
      </c>
      <c r="J18" s="1" t="s">
        <v>16</v>
      </c>
      <c r="K18" s="1" t="s">
        <v>54</v>
      </c>
    </row>
    <row r="19" spans="1:42" s="27" customFormat="1" x14ac:dyDescent="0.3">
      <c r="B19" s="222">
        <v>1</v>
      </c>
      <c r="C19" s="222"/>
      <c r="D19" s="222"/>
      <c r="E19" s="222"/>
      <c r="F19" s="223"/>
      <c r="G19" s="26">
        <v>2</v>
      </c>
      <c r="H19" s="25">
        <v>3</v>
      </c>
      <c r="I19" s="25">
        <v>5</v>
      </c>
      <c r="J19" s="25" t="s">
        <v>18</v>
      </c>
      <c r="K19" s="25" t="s">
        <v>227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3">
      <c r="A20" s="27"/>
      <c r="B20" s="227" t="s">
        <v>58</v>
      </c>
      <c r="C20" s="239"/>
      <c r="D20" s="239"/>
      <c r="E20" s="239"/>
      <c r="F20" s="240"/>
      <c r="G20" s="17"/>
      <c r="H20" s="17"/>
      <c r="I20" s="17"/>
      <c r="J20" s="18" t="e">
        <f>+I20/G20*100</f>
        <v>#DIV/0!</v>
      </c>
      <c r="K20" s="18" t="e">
        <f>+I20/H20*100</f>
        <v>#DIV/0!</v>
      </c>
    </row>
    <row r="21" spans="1:42" x14ac:dyDescent="0.3">
      <c r="A21" s="27"/>
      <c r="B21" s="227" t="s">
        <v>59</v>
      </c>
      <c r="C21" s="219"/>
      <c r="D21" s="219"/>
      <c r="E21" s="219"/>
      <c r="F21" s="219"/>
      <c r="G21" s="17"/>
      <c r="H21" s="17"/>
      <c r="I21" s="17"/>
      <c r="J21" s="17"/>
      <c r="K21" s="17"/>
    </row>
    <row r="22" spans="1:42" s="37" customFormat="1" ht="15" customHeight="1" x14ac:dyDescent="0.3">
      <c r="A22" s="27"/>
      <c r="B22" s="236" t="s">
        <v>61</v>
      </c>
      <c r="C22" s="237"/>
      <c r="D22" s="237"/>
      <c r="E22" s="237"/>
      <c r="F22" s="238"/>
      <c r="G22" s="18"/>
      <c r="H22" s="18"/>
      <c r="I22" s="18"/>
      <c r="J22" s="18"/>
      <c r="K22" s="1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7" customFormat="1" ht="15" customHeight="1" x14ac:dyDescent="0.3">
      <c r="A23" s="27"/>
      <c r="B23" s="236" t="s">
        <v>66</v>
      </c>
      <c r="C23" s="237"/>
      <c r="D23" s="237"/>
      <c r="E23" s="237"/>
      <c r="F23" s="238"/>
      <c r="G23" s="18"/>
      <c r="H23" s="18"/>
      <c r="I23" s="18"/>
      <c r="J23" s="18"/>
      <c r="K23" s="1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3">
      <c r="A24" s="27"/>
      <c r="B24" s="234" t="s">
        <v>67</v>
      </c>
      <c r="C24" s="225"/>
      <c r="D24" s="225"/>
      <c r="E24" s="225"/>
      <c r="F24" s="225"/>
      <c r="G24" s="18"/>
      <c r="H24" s="18"/>
      <c r="I24" s="18"/>
      <c r="J24" s="18"/>
      <c r="K24" s="18"/>
    </row>
    <row r="25" spans="1:42" ht="15.6" x14ac:dyDescent="0.3">
      <c r="B25" s="50"/>
      <c r="C25" s="51"/>
      <c r="D25" s="51"/>
      <c r="E25" s="51"/>
      <c r="F25" s="51"/>
      <c r="G25" s="52"/>
      <c r="H25" s="52"/>
      <c r="I25" s="52"/>
      <c r="J25" s="52"/>
      <c r="K25" s="42"/>
    </row>
    <row r="26" spans="1:42" ht="15.6" x14ac:dyDescent="0.3">
      <c r="B26" s="241" t="s">
        <v>69</v>
      </c>
      <c r="C26" s="241"/>
      <c r="D26" s="241"/>
      <c r="E26" s="241"/>
      <c r="F26" s="241"/>
      <c r="G26" s="241"/>
      <c r="H26" s="241"/>
      <c r="I26" s="241"/>
      <c r="J26" s="241"/>
      <c r="K26" s="241"/>
    </row>
    <row r="27" spans="1:42" ht="15.6" x14ac:dyDescent="0.3">
      <c r="B27" s="13"/>
      <c r="C27" s="14"/>
      <c r="D27" s="14"/>
      <c r="E27" s="14"/>
      <c r="F27" s="14"/>
      <c r="G27" s="15"/>
      <c r="H27" s="15"/>
      <c r="I27" s="15"/>
      <c r="J27" s="15"/>
    </row>
    <row r="28" spans="1:42" ht="15" customHeight="1" x14ac:dyDescent="0.3">
      <c r="B28" s="242" t="s">
        <v>74</v>
      </c>
      <c r="C28" s="242"/>
      <c r="D28" s="242"/>
      <c r="E28" s="242"/>
      <c r="F28" s="242"/>
      <c r="G28" s="242"/>
      <c r="H28" s="242"/>
      <c r="I28" s="242"/>
      <c r="J28" s="242"/>
      <c r="K28" s="242"/>
    </row>
    <row r="29" spans="1:42" x14ac:dyDescent="0.3">
      <c r="B29" s="242" t="s">
        <v>75</v>
      </c>
      <c r="C29" s="242"/>
      <c r="D29" s="242"/>
      <c r="E29" s="242"/>
      <c r="F29" s="242"/>
      <c r="G29" s="242"/>
      <c r="H29" s="242"/>
      <c r="I29" s="242"/>
      <c r="J29" s="242"/>
      <c r="K29" s="242"/>
    </row>
    <row r="30" spans="1:42" ht="15" customHeight="1" x14ac:dyDescent="0.3">
      <c r="B30" s="242" t="s">
        <v>77</v>
      </c>
      <c r="C30" s="242"/>
      <c r="D30" s="242"/>
      <c r="E30" s="242"/>
      <c r="F30" s="242"/>
      <c r="G30" s="242"/>
      <c r="H30" s="242"/>
      <c r="I30" s="242"/>
      <c r="J30" s="242"/>
      <c r="K30" s="242"/>
    </row>
    <row r="31" spans="1:42" ht="36.75" customHeight="1" x14ac:dyDescent="0.3"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spans="1:42" ht="15" customHeight="1" x14ac:dyDescent="0.3">
      <c r="B32" s="233" t="s">
        <v>78</v>
      </c>
      <c r="C32" s="233"/>
      <c r="D32" s="233"/>
      <c r="E32" s="233"/>
      <c r="F32" s="233"/>
      <c r="G32" s="233"/>
      <c r="H32" s="233"/>
      <c r="I32" s="233"/>
      <c r="J32" s="233"/>
      <c r="K32" s="233"/>
    </row>
    <row r="33" spans="2:11" x14ac:dyDescent="0.3">
      <c r="B33" s="233"/>
      <c r="C33" s="233"/>
      <c r="D33" s="233"/>
      <c r="E33" s="233"/>
      <c r="F33" s="233"/>
      <c r="G33" s="233"/>
      <c r="H33" s="233"/>
      <c r="I33" s="233"/>
      <c r="J33" s="233"/>
      <c r="K33" s="233"/>
    </row>
  </sheetData>
  <mergeCells count="26">
    <mergeCell ref="B32:K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K26"/>
    <mergeCell ref="B29:K29"/>
    <mergeCell ref="B28:K28"/>
    <mergeCell ref="B30:K31"/>
    <mergeCell ref="B17:F17"/>
    <mergeCell ref="B1:K1"/>
    <mergeCell ref="B2:K2"/>
    <mergeCell ref="B4:K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6"/>
  <sheetViews>
    <sheetView topLeftCell="A67" workbookViewId="0">
      <selection activeCell="J50" sqref="J5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5.44140625" customWidth="1"/>
    <col min="6" max="6" width="44.6640625" customWidth="1"/>
    <col min="7" max="7" width="25.33203125" customWidth="1"/>
    <col min="8" max="8" width="25.33203125" hidden="1" customWidth="1"/>
    <col min="9" max="10" width="25.33203125" customWidth="1"/>
    <col min="11" max="12" width="15.6640625" customWidth="1"/>
  </cols>
  <sheetData>
    <row r="1" spans="2:12" ht="18" customHeigh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2" ht="15.75" customHeight="1" x14ac:dyDescent="0.3">
      <c r="B2" s="217" t="s">
        <v>11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2:12" ht="17.399999999999999" x14ac:dyDescent="0.3">
      <c r="B3" s="41"/>
      <c r="C3" s="41"/>
      <c r="D3" s="41"/>
      <c r="E3" s="41"/>
      <c r="F3" s="41"/>
      <c r="G3" s="41"/>
      <c r="H3" s="41"/>
      <c r="I3" s="41"/>
      <c r="J3" s="43"/>
      <c r="K3" s="43"/>
      <c r="L3" s="42"/>
    </row>
    <row r="4" spans="2:12" ht="18" customHeight="1" x14ac:dyDescent="0.3">
      <c r="B4" s="217" t="s">
        <v>80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2:12" ht="17.399999999999999" x14ac:dyDescent="0.3">
      <c r="B5" s="41"/>
      <c r="C5" s="41"/>
      <c r="D5" s="41"/>
      <c r="E5" s="41"/>
      <c r="F5" s="41"/>
      <c r="G5" s="41"/>
      <c r="H5" s="41"/>
      <c r="I5" s="41"/>
      <c r="J5" s="43"/>
      <c r="K5" s="43"/>
      <c r="L5" s="42"/>
    </row>
    <row r="6" spans="2:12" ht="15.75" customHeight="1" x14ac:dyDescent="0.3">
      <c r="B6" s="217" t="s">
        <v>17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2:12" ht="17.399999999999999" x14ac:dyDescent="0.3">
      <c r="B7" s="41"/>
      <c r="C7" s="41"/>
      <c r="D7" s="41"/>
      <c r="E7" s="41"/>
      <c r="F7" s="41"/>
      <c r="G7" s="41"/>
      <c r="H7" s="41"/>
      <c r="I7" s="41"/>
      <c r="J7" s="43"/>
      <c r="K7" s="43"/>
      <c r="L7" s="42"/>
    </row>
    <row r="8" spans="2:12" ht="32.25" customHeight="1" x14ac:dyDescent="0.3">
      <c r="B8" s="243" t="s">
        <v>8</v>
      </c>
      <c r="C8" s="244"/>
      <c r="D8" s="244"/>
      <c r="E8" s="244"/>
      <c r="F8" s="245"/>
      <c r="G8" s="38" t="s">
        <v>147</v>
      </c>
      <c r="H8" s="38" t="s">
        <v>71</v>
      </c>
      <c r="I8" s="38" t="s">
        <v>262</v>
      </c>
      <c r="J8" s="38" t="s">
        <v>261</v>
      </c>
      <c r="K8" s="38" t="s">
        <v>16</v>
      </c>
      <c r="L8" s="38" t="s">
        <v>54</v>
      </c>
    </row>
    <row r="9" spans="2:12" s="27" customFormat="1" ht="10.199999999999999" x14ac:dyDescent="0.2">
      <c r="B9" s="246">
        <v>1</v>
      </c>
      <c r="C9" s="247"/>
      <c r="D9" s="247"/>
      <c r="E9" s="247"/>
      <c r="F9" s="248"/>
      <c r="G9" s="39">
        <v>2</v>
      </c>
      <c r="H9" s="39">
        <v>3</v>
      </c>
      <c r="I9" s="39">
        <v>4</v>
      </c>
      <c r="J9" s="39">
        <v>5</v>
      </c>
      <c r="K9" s="39" t="s">
        <v>18</v>
      </c>
      <c r="L9" s="39" t="s">
        <v>19</v>
      </c>
    </row>
    <row r="10" spans="2:12" x14ac:dyDescent="0.3">
      <c r="B10" s="5"/>
      <c r="C10" s="5"/>
      <c r="D10" s="5"/>
      <c r="E10" s="5"/>
      <c r="F10" s="5" t="s">
        <v>81</v>
      </c>
      <c r="G10" s="53">
        <f>+SUM(G11+G40)</f>
        <v>1422098.8299999998</v>
      </c>
      <c r="H10" s="3"/>
      <c r="I10" s="53">
        <f>+SUM(I11+I40)</f>
        <v>1764125</v>
      </c>
      <c r="J10" s="53">
        <f>+SUM(J11+J40)</f>
        <v>1762975</v>
      </c>
      <c r="K10" s="28"/>
      <c r="L10" s="53"/>
    </row>
    <row r="11" spans="2:12" ht="15.75" customHeight="1" x14ac:dyDescent="0.3">
      <c r="B11" s="5">
        <v>6</v>
      </c>
      <c r="C11" s="5"/>
      <c r="D11" s="5"/>
      <c r="E11" s="5"/>
      <c r="F11" s="5" t="s">
        <v>2</v>
      </c>
      <c r="G11" s="34">
        <f>+SUM(G12+G22+G26+G32+G36)</f>
        <v>1422034.15</v>
      </c>
      <c r="H11" s="3"/>
      <c r="I11" s="34">
        <f>+SUM(I12+I22+I26+I32+I36)</f>
        <v>1764045</v>
      </c>
      <c r="J11" s="34">
        <f>+SUM(J12+J22+J26+J32+J36)</f>
        <v>1762915</v>
      </c>
      <c r="K11" s="54">
        <f>+J11/G11*100</f>
        <v>123.97135469636929</v>
      </c>
      <c r="L11" s="54">
        <f>J11/I11*100</f>
        <v>99.935942677199279</v>
      </c>
    </row>
    <row r="12" spans="2:12" ht="26.4" x14ac:dyDescent="0.3">
      <c r="B12" s="5"/>
      <c r="C12" s="10">
        <v>63</v>
      </c>
      <c r="D12" s="10"/>
      <c r="E12" s="10"/>
      <c r="F12" s="10" t="s">
        <v>20</v>
      </c>
      <c r="G12" s="34">
        <f>+SUM(G13+G15+G18)</f>
        <v>1237167.94</v>
      </c>
      <c r="H12" s="3"/>
      <c r="I12" s="34">
        <v>1500300</v>
      </c>
      <c r="J12" s="34">
        <f>+SUM(J13+J15+J18)</f>
        <v>1505520</v>
      </c>
      <c r="K12" s="54">
        <f>+J12/G12*100</f>
        <v>121.69083527980851</v>
      </c>
      <c r="L12" s="54">
        <f>J12/I12*100</f>
        <v>100.34793041391721</v>
      </c>
    </row>
    <row r="13" spans="2:12" x14ac:dyDescent="0.3">
      <c r="B13" s="6"/>
      <c r="C13" s="6"/>
      <c r="D13" s="6">
        <v>631</v>
      </c>
      <c r="E13" s="6"/>
      <c r="F13" s="6" t="s">
        <v>82</v>
      </c>
      <c r="G13" s="3">
        <v>0</v>
      </c>
      <c r="H13" s="3"/>
      <c r="I13" s="3"/>
      <c r="J13" s="3">
        <v>596</v>
      </c>
      <c r="K13" s="28"/>
      <c r="L13" s="28"/>
    </row>
    <row r="14" spans="2:12" x14ac:dyDescent="0.3">
      <c r="B14" s="6"/>
      <c r="C14" s="6"/>
      <c r="D14" s="6"/>
      <c r="E14" s="6">
        <v>6311</v>
      </c>
      <c r="F14" s="6" t="s">
        <v>21</v>
      </c>
      <c r="G14" s="3">
        <v>0</v>
      </c>
      <c r="H14" s="3"/>
      <c r="I14" s="3"/>
      <c r="J14" s="3">
        <v>596.46</v>
      </c>
      <c r="K14" s="28"/>
      <c r="L14" s="28"/>
    </row>
    <row r="15" spans="2:12" ht="26.4" x14ac:dyDescent="0.3">
      <c r="B15" s="6"/>
      <c r="C15" s="6"/>
      <c r="D15" s="6">
        <v>636</v>
      </c>
      <c r="E15" s="6"/>
      <c r="F15" s="10" t="s">
        <v>83</v>
      </c>
      <c r="G15" s="3">
        <f>+SUM(G16:G17)</f>
        <v>1142522.74</v>
      </c>
      <c r="H15" s="3"/>
      <c r="I15" s="3">
        <f>+SUM(I16:I17)</f>
        <v>0</v>
      </c>
      <c r="J15" s="3">
        <f>+SUM(J16:J17)</f>
        <v>1456243</v>
      </c>
      <c r="K15" s="54">
        <f>+J15/G15*100</f>
        <v>127.45855719248091</v>
      </c>
      <c r="L15" s="28"/>
    </row>
    <row r="16" spans="2:12" ht="26.4" x14ac:dyDescent="0.3">
      <c r="B16" s="6"/>
      <c r="C16" s="6"/>
      <c r="D16" s="6"/>
      <c r="E16" s="6">
        <v>6361</v>
      </c>
      <c r="F16" s="10" t="s">
        <v>84</v>
      </c>
      <c r="G16" s="3">
        <v>1141924.74</v>
      </c>
      <c r="H16" s="3"/>
      <c r="I16" s="3"/>
      <c r="J16" s="3">
        <v>1455643</v>
      </c>
      <c r="K16" s="54">
        <f>+J16/G16*100</f>
        <v>127.47276147112811</v>
      </c>
      <c r="L16" s="28"/>
    </row>
    <row r="17" spans="2:12" ht="26.4" x14ac:dyDescent="0.3">
      <c r="B17" s="6"/>
      <c r="C17" s="6"/>
      <c r="D17" s="6"/>
      <c r="E17" s="6">
        <v>6362</v>
      </c>
      <c r="F17" s="10" t="s">
        <v>85</v>
      </c>
      <c r="G17" s="3">
        <v>598</v>
      </c>
      <c r="H17" s="3"/>
      <c r="I17" s="3"/>
      <c r="J17" s="3">
        <v>600</v>
      </c>
      <c r="K17" s="28"/>
      <c r="L17" s="28"/>
    </row>
    <row r="18" spans="2:12" x14ac:dyDescent="0.3">
      <c r="B18" s="6"/>
      <c r="C18" s="6"/>
      <c r="D18" s="6">
        <v>638</v>
      </c>
      <c r="E18" s="6"/>
      <c r="F18" s="10" t="s">
        <v>86</v>
      </c>
      <c r="G18" s="3">
        <v>94645.2</v>
      </c>
      <c r="H18" s="3"/>
      <c r="I18" s="3"/>
      <c r="J18" s="3">
        <v>48681</v>
      </c>
      <c r="K18" s="28"/>
      <c r="L18" s="28"/>
    </row>
    <row r="19" spans="2:12" x14ac:dyDescent="0.3">
      <c r="B19" s="6"/>
      <c r="C19" s="6"/>
      <c r="D19" s="6"/>
      <c r="E19" s="6">
        <v>6381</v>
      </c>
      <c r="F19" s="10" t="s">
        <v>87</v>
      </c>
      <c r="G19" s="3">
        <v>94645.2</v>
      </c>
      <c r="H19" s="3"/>
      <c r="I19" s="3"/>
      <c r="J19" s="3">
        <v>48681</v>
      </c>
      <c r="K19" s="28"/>
      <c r="L19" s="28"/>
    </row>
    <row r="20" spans="2:12" x14ac:dyDescent="0.3">
      <c r="B20" s="6"/>
      <c r="C20" s="6"/>
      <c r="D20" s="6"/>
      <c r="E20" s="6"/>
      <c r="F20" s="10"/>
      <c r="G20" s="3"/>
      <c r="H20" s="3"/>
      <c r="I20" s="3"/>
      <c r="J20" s="3"/>
      <c r="K20" s="28"/>
      <c r="L20" s="28"/>
    </row>
    <row r="21" spans="2:12" x14ac:dyDescent="0.3">
      <c r="B21" s="6"/>
      <c r="C21" s="6"/>
      <c r="D21" s="6"/>
      <c r="E21" s="6"/>
      <c r="F21" s="10"/>
      <c r="G21" s="3"/>
      <c r="H21" s="3"/>
      <c r="I21" s="3"/>
      <c r="J21" s="3"/>
      <c r="K21" s="28"/>
      <c r="L21" s="28"/>
    </row>
    <row r="22" spans="2:12" x14ac:dyDescent="0.3">
      <c r="B22" s="6"/>
      <c r="C22" s="6">
        <v>64</v>
      </c>
      <c r="D22" s="6"/>
      <c r="E22" s="6"/>
      <c r="F22" s="6" t="s">
        <v>88</v>
      </c>
      <c r="G22" s="34">
        <v>0.1</v>
      </c>
      <c r="H22" s="3"/>
      <c r="I22" s="34">
        <v>3</v>
      </c>
      <c r="J22" s="34">
        <v>1</v>
      </c>
      <c r="K22" s="28"/>
      <c r="L22" s="54">
        <f>J22/I22*100</f>
        <v>33.333333333333329</v>
      </c>
    </row>
    <row r="23" spans="2:12" x14ac:dyDescent="0.3">
      <c r="B23" s="6"/>
      <c r="C23" s="6"/>
      <c r="D23" s="6">
        <v>641</v>
      </c>
      <c r="E23" s="6"/>
      <c r="F23" s="6" t="s">
        <v>89</v>
      </c>
      <c r="G23" s="3"/>
      <c r="H23" s="3"/>
      <c r="I23" s="3"/>
      <c r="J23" s="3"/>
      <c r="K23" s="28"/>
      <c r="L23" s="28"/>
    </row>
    <row r="24" spans="2:12" x14ac:dyDescent="0.3">
      <c r="B24" s="6"/>
      <c r="C24" s="6"/>
      <c r="D24" s="6"/>
      <c r="E24" s="6">
        <v>6413</v>
      </c>
      <c r="F24" s="6" t="s">
        <v>90</v>
      </c>
      <c r="G24" s="3">
        <v>0.1</v>
      </c>
      <c r="H24" s="3"/>
      <c r="I24" s="3">
        <v>0</v>
      </c>
      <c r="J24" s="3">
        <v>1</v>
      </c>
      <c r="K24" s="28"/>
      <c r="L24" s="28"/>
    </row>
    <row r="25" spans="2:12" x14ac:dyDescent="0.3">
      <c r="B25" s="6"/>
      <c r="C25" s="6"/>
      <c r="D25" s="7"/>
      <c r="E25" s="7" t="s">
        <v>15</v>
      </c>
      <c r="F25" s="7"/>
      <c r="G25" s="3"/>
      <c r="H25" s="3"/>
      <c r="I25" s="3"/>
      <c r="J25" s="3"/>
      <c r="K25" s="28"/>
      <c r="L25" s="28"/>
    </row>
    <row r="26" spans="2:12" ht="26.4" x14ac:dyDescent="0.3">
      <c r="B26" s="6"/>
      <c r="C26" s="6">
        <v>66</v>
      </c>
      <c r="D26" s="7"/>
      <c r="E26" s="7"/>
      <c r="F26" s="10" t="s">
        <v>22</v>
      </c>
      <c r="G26" s="34">
        <f>+SUM(G27+G29)</f>
        <v>64969.2</v>
      </c>
      <c r="H26" s="3"/>
      <c r="I26" s="34">
        <v>81000</v>
      </c>
      <c r="J26" s="34">
        <f>+SUM(J28+J30)</f>
        <v>80286</v>
      </c>
      <c r="K26" s="54">
        <f>+J26/G26*100</f>
        <v>123.57547884228219</v>
      </c>
      <c r="L26" s="54">
        <f>J26/I26*100</f>
        <v>99.118518518518513</v>
      </c>
    </row>
    <row r="27" spans="2:12" ht="26.4" x14ac:dyDescent="0.3">
      <c r="B27" s="6"/>
      <c r="C27" s="23"/>
      <c r="D27" s="7">
        <v>661</v>
      </c>
      <c r="E27" s="7"/>
      <c r="F27" s="10" t="s">
        <v>23</v>
      </c>
      <c r="G27" s="3">
        <v>64709.2</v>
      </c>
      <c r="H27" s="3"/>
      <c r="I27" s="3"/>
      <c r="J27" s="3">
        <v>80286</v>
      </c>
      <c r="K27" s="28"/>
      <c r="L27" s="28"/>
    </row>
    <row r="28" spans="2:12" x14ac:dyDescent="0.3">
      <c r="B28" s="6"/>
      <c r="C28" s="23"/>
      <c r="D28" s="7"/>
      <c r="E28" s="7">
        <v>6615</v>
      </c>
      <c r="F28" s="10" t="s">
        <v>24</v>
      </c>
      <c r="G28" s="3">
        <v>64709.2</v>
      </c>
      <c r="H28" s="3"/>
      <c r="I28" s="3"/>
      <c r="J28" s="3">
        <v>80286</v>
      </c>
      <c r="K28" s="28"/>
      <c r="L28" s="54"/>
    </row>
    <row r="29" spans="2:12" ht="26.4" x14ac:dyDescent="0.3">
      <c r="B29" s="6"/>
      <c r="C29" s="23"/>
      <c r="D29" s="7">
        <v>663</v>
      </c>
      <c r="E29" s="7"/>
      <c r="F29" s="10" t="s">
        <v>91</v>
      </c>
      <c r="G29" s="3">
        <v>260</v>
      </c>
      <c r="H29" s="3"/>
      <c r="I29" s="3"/>
      <c r="J29" s="3"/>
      <c r="K29" s="28"/>
      <c r="L29" s="28"/>
    </row>
    <row r="30" spans="2:12" x14ac:dyDescent="0.3">
      <c r="B30" s="6"/>
      <c r="C30" s="23"/>
      <c r="D30" s="7"/>
      <c r="E30" s="7">
        <v>6632</v>
      </c>
      <c r="F30" s="10" t="s">
        <v>92</v>
      </c>
      <c r="G30" s="3">
        <v>260</v>
      </c>
      <c r="H30" s="3"/>
      <c r="I30" s="3"/>
      <c r="J30" s="3">
        <v>0</v>
      </c>
      <c r="K30" s="54">
        <v>0</v>
      </c>
      <c r="L30" s="28"/>
    </row>
    <row r="31" spans="2:12" x14ac:dyDescent="0.3">
      <c r="B31" s="6"/>
      <c r="C31" s="23"/>
      <c r="D31" s="7"/>
      <c r="E31" s="7"/>
      <c r="F31" s="10"/>
      <c r="G31" s="3"/>
      <c r="H31" s="3"/>
      <c r="I31" s="3"/>
      <c r="J31" s="3"/>
      <c r="K31" s="28"/>
      <c r="L31" s="28"/>
    </row>
    <row r="32" spans="2:12" x14ac:dyDescent="0.3">
      <c r="B32" s="6"/>
      <c r="C32" s="6">
        <v>67</v>
      </c>
      <c r="D32" s="7"/>
      <c r="E32" s="7"/>
      <c r="F32" s="10" t="s">
        <v>93</v>
      </c>
      <c r="G32" s="34">
        <f>+SUM(G34+G35)</f>
        <v>100871.91</v>
      </c>
      <c r="H32" s="3"/>
      <c r="I32" s="34">
        <v>163678</v>
      </c>
      <c r="J32" s="34">
        <v>157205</v>
      </c>
      <c r="K32" s="54">
        <f>+J32/G32*100</f>
        <v>155.84616173124905</v>
      </c>
      <c r="L32" s="54">
        <f>J32/I32*100</f>
        <v>96.045284033284858</v>
      </c>
    </row>
    <row r="33" spans="2:12" ht="26.4" x14ac:dyDescent="0.3">
      <c r="B33" s="6"/>
      <c r="C33" s="23"/>
      <c r="D33" s="7">
        <v>671</v>
      </c>
      <c r="E33" s="7"/>
      <c r="F33" s="10" t="s">
        <v>94</v>
      </c>
      <c r="G33" s="3">
        <f>+O33+SUM(G34:G35)</f>
        <v>100871.91</v>
      </c>
      <c r="H33" s="3"/>
      <c r="I33" s="3"/>
      <c r="J33" s="3">
        <f>+SUM(J34:J35)</f>
        <v>157205</v>
      </c>
      <c r="K33" s="28"/>
      <c r="L33" s="28"/>
    </row>
    <row r="34" spans="2:12" ht="26.4" x14ac:dyDescent="0.3">
      <c r="B34" s="6"/>
      <c r="C34" s="23"/>
      <c r="D34" s="7"/>
      <c r="E34" s="7">
        <v>6711</v>
      </c>
      <c r="F34" s="10" t="s">
        <v>95</v>
      </c>
      <c r="G34" s="3">
        <v>100871.91</v>
      </c>
      <c r="H34" s="3"/>
      <c r="I34" s="3"/>
      <c r="J34" s="3">
        <v>145205</v>
      </c>
      <c r="K34" s="28"/>
      <c r="L34" s="57"/>
    </row>
    <row r="35" spans="2:12" ht="26.4" x14ac:dyDescent="0.3">
      <c r="B35" s="6"/>
      <c r="C35" s="23"/>
      <c r="D35" s="7"/>
      <c r="E35" s="7">
        <v>6712</v>
      </c>
      <c r="F35" s="10" t="s">
        <v>96</v>
      </c>
      <c r="G35" s="3">
        <v>0</v>
      </c>
      <c r="H35" s="3"/>
      <c r="I35" s="3"/>
      <c r="J35" s="3">
        <v>12000</v>
      </c>
      <c r="K35" s="28"/>
      <c r="L35" s="28"/>
    </row>
    <row r="36" spans="2:12" x14ac:dyDescent="0.3">
      <c r="B36" s="6"/>
      <c r="C36" s="6">
        <v>68</v>
      </c>
      <c r="D36" s="7"/>
      <c r="E36" s="7"/>
      <c r="F36" s="10" t="s">
        <v>97</v>
      </c>
      <c r="G36" s="34">
        <v>19025</v>
      </c>
      <c r="H36" s="34"/>
      <c r="I36" s="34">
        <v>19064</v>
      </c>
      <c r="J36" s="34">
        <v>19903</v>
      </c>
      <c r="K36" s="54">
        <f>+J36/G36*100</f>
        <v>104.61498028909331</v>
      </c>
      <c r="L36" s="54">
        <f>J36/I36*100</f>
        <v>104.40096516995384</v>
      </c>
    </row>
    <row r="37" spans="2:12" x14ac:dyDescent="0.3">
      <c r="B37" s="6"/>
      <c r="C37" s="6"/>
      <c r="D37" s="7">
        <v>683</v>
      </c>
      <c r="E37" s="7"/>
      <c r="F37" s="10"/>
      <c r="G37" s="34"/>
      <c r="H37" s="3"/>
      <c r="I37" s="3"/>
      <c r="J37" s="28"/>
      <c r="K37" s="28"/>
      <c r="L37" s="28"/>
    </row>
    <row r="38" spans="2:12" x14ac:dyDescent="0.3">
      <c r="B38" s="6"/>
      <c r="C38" s="23"/>
      <c r="D38" s="7"/>
      <c r="E38" s="7">
        <v>6831</v>
      </c>
      <c r="F38" s="10" t="s">
        <v>97</v>
      </c>
      <c r="G38" s="3">
        <v>19025.45</v>
      </c>
      <c r="H38" s="3"/>
      <c r="I38" s="3"/>
      <c r="J38" s="3">
        <v>19903</v>
      </c>
      <c r="K38" s="54">
        <f>+J38/G38*100</f>
        <v>104.61250588028142</v>
      </c>
      <c r="L38" s="54"/>
    </row>
    <row r="39" spans="2:12" x14ac:dyDescent="0.3">
      <c r="B39" s="6"/>
      <c r="C39" s="6"/>
      <c r="D39" s="7"/>
      <c r="E39" s="7" t="s">
        <v>25</v>
      </c>
      <c r="F39" s="10"/>
      <c r="G39" s="3"/>
      <c r="H39" s="3"/>
      <c r="I39" s="3"/>
      <c r="J39" s="28"/>
      <c r="K39" s="28"/>
      <c r="L39" s="28"/>
    </row>
    <row r="40" spans="2:12" x14ac:dyDescent="0.3">
      <c r="B40" s="23">
        <v>7</v>
      </c>
      <c r="C40" s="6"/>
      <c r="D40" s="7"/>
      <c r="E40" s="7"/>
      <c r="F40" s="10" t="s">
        <v>3</v>
      </c>
      <c r="G40" s="34">
        <v>64.680000000000007</v>
      </c>
      <c r="H40" s="3"/>
      <c r="I40" s="34">
        <v>80</v>
      </c>
      <c r="J40" s="35">
        <v>60</v>
      </c>
      <c r="K40" s="54">
        <f>+J40/G40*100</f>
        <v>92.764378478664185</v>
      </c>
      <c r="L40" s="54">
        <f>J40/I40*100</f>
        <v>75</v>
      </c>
    </row>
    <row r="41" spans="2:12" x14ac:dyDescent="0.3">
      <c r="B41" s="6"/>
      <c r="C41" s="6">
        <v>72</v>
      </c>
      <c r="D41" s="7"/>
      <c r="E41" s="7"/>
      <c r="F41" s="29" t="s">
        <v>26</v>
      </c>
      <c r="G41" s="3"/>
      <c r="H41" s="3"/>
      <c r="I41" s="3"/>
      <c r="J41" s="28"/>
      <c r="K41" s="28"/>
      <c r="L41" s="28"/>
    </row>
    <row r="42" spans="2:12" x14ac:dyDescent="0.3">
      <c r="B42" s="6"/>
      <c r="C42" s="6"/>
      <c r="D42" s="6">
        <v>721</v>
      </c>
      <c r="E42" s="6"/>
      <c r="F42" s="29" t="s">
        <v>27</v>
      </c>
      <c r="G42" s="3"/>
      <c r="H42" s="3"/>
      <c r="I42" s="3"/>
      <c r="J42" s="28"/>
      <c r="K42" s="28"/>
      <c r="L42" s="28"/>
    </row>
    <row r="43" spans="2:12" x14ac:dyDescent="0.3">
      <c r="B43" s="6"/>
      <c r="C43" s="6"/>
      <c r="D43" s="6"/>
      <c r="E43" s="6">
        <v>7211</v>
      </c>
      <c r="F43" s="29" t="s">
        <v>28</v>
      </c>
      <c r="G43" s="3">
        <v>64.680000000000007</v>
      </c>
      <c r="H43" s="3"/>
      <c r="I43" s="3"/>
      <c r="J43" s="28">
        <v>60</v>
      </c>
      <c r="K43" s="54">
        <f>+J43/G43*100</f>
        <v>92.764378478664185</v>
      </c>
      <c r="L43" s="54"/>
    </row>
    <row r="44" spans="2:12" x14ac:dyDescent="0.3">
      <c r="B44" s="6"/>
      <c r="C44" s="6"/>
      <c r="D44" s="6"/>
      <c r="E44" s="6"/>
      <c r="F44" s="29"/>
      <c r="G44" s="3"/>
      <c r="H44" s="3"/>
      <c r="I44" s="3"/>
      <c r="J44" s="28"/>
      <c r="K44" s="54"/>
      <c r="L44" s="54"/>
    </row>
    <row r="45" spans="2:12" x14ac:dyDescent="0.3">
      <c r="B45" s="65"/>
      <c r="C45" s="65"/>
      <c r="D45" s="65"/>
      <c r="E45" s="65"/>
      <c r="F45" s="66"/>
      <c r="G45" s="67"/>
      <c r="H45" s="67"/>
      <c r="I45" s="67"/>
      <c r="J45" s="68"/>
      <c r="K45" s="69"/>
      <c r="L45" s="69"/>
    </row>
    <row r="46" spans="2:12" x14ac:dyDescent="0.3">
      <c r="B46" s="6"/>
      <c r="C46" s="6">
        <v>92</v>
      </c>
      <c r="D46" s="6"/>
      <c r="E46" s="6"/>
      <c r="F46" s="29" t="s">
        <v>159</v>
      </c>
      <c r="G46" s="3"/>
      <c r="H46" s="3"/>
      <c r="I46" s="3"/>
      <c r="J46" s="3"/>
      <c r="K46" s="54" t="e">
        <f>+J46/G46*100</f>
        <v>#DIV/0!</v>
      </c>
      <c r="L46" s="54" t="e">
        <f>J46/I46*100</f>
        <v>#DIV/0!</v>
      </c>
    </row>
    <row r="47" spans="2:12" x14ac:dyDescent="0.3">
      <c r="B47" s="6"/>
      <c r="C47" s="6"/>
      <c r="D47" s="6">
        <v>922</v>
      </c>
      <c r="E47" s="6"/>
      <c r="F47" s="29" t="s">
        <v>160</v>
      </c>
      <c r="G47" s="3"/>
      <c r="H47" s="3"/>
      <c r="I47" s="3"/>
      <c r="J47" s="3"/>
      <c r="K47" s="54" t="e">
        <f t="shared" ref="K47:K48" si="0">+J47/G47*100</f>
        <v>#DIV/0!</v>
      </c>
      <c r="L47" s="54"/>
    </row>
    <row r="48" spans="2:12" x14ac:dyDescent="0.3">
      <c r="B48" s="6"/>
      <c r="C48" s="6"/>
      <c r="D48" s="6"/>
      <c r="E48" s="6">
        <v>9221</v>
      </c>
      <c r="F48" s="29" t="s">
        <v>161</v>
      </c>
      <c r="G48" s="3"/>
      <c r="H48" s="3"/>
      <c r="I48" s="3">
        <v>121707</v>
      </c>
      <c r="J48" s="3"/>
      <c r="K48" s="54" t="e">
        <f t="shared" si="0"/>
        <v>#DIV/0!</v>
      </c>
      <c r="L48" s="54"/>
    </row>
    <row r="49" spans="2:12" ht="26.4" x14ac:dyDescent="0.3">
      <c r="B49" s="6"/>
      <c r="C49" s="6"/>
      <c r="D49" s="6"/>
      <c r="E49" s="6"/>
      <c r="F49" s="70" t="s">
        <v>162</v>
      </c>
      <c r="G49" s="34">
        <f>+(G10+G48)</f>
        <v>1422098.8299999998</v>
      </c>
      <c r="H49" s="34">
        <f t="shared" ref="H49:J49" si="1">+(H10+H48)</f>
        <v>0</v>
      </c>
      <c r="I49" s="34">
        <f t="shared" si="1"/>
        <v>1885832</v>
      </c>
      <c r="J49" s="34">
        <f t="shared" si="1"/>
        <v>1762975</v>
      </c>
      <c r="K49" s="28"/>
      <c r="L49" s="54"/>
    </row>
    <row r="50" spans="2:12" x14ac:dyDescent="0.3">
      <c r="B50" s="60"/>
      <c r="C50" s="60"/>
      <c r="D50" s="60"/>
      <c r="E50" s="60"/>
      <c r="F50" s="61"/>
      <c r="G50" s="62"/>
      <c r="H50" s="62"/>
      <c r="I50" s="62"/>
      <c r="J50" s="63"/>
      <c r="K50" s="63"/>
      <c r="L50" s="64"/>
    </row>
    <row r="51" spans="2:12" x14ac:dyDescent="0.3">
      <c r="B51" s="60"/>
      <c r="C51" s="60"/>
      <c r="D51" s="60"/>
      <c r="E51" s="60"/>
      <c r="F51" s="61"/>
      <c r="G51" s="62"/>
      <c r="H51" s="62"/>
      <c r="I51" s="62"/>
      <c r="J51" s="63"/>
      <c r="K51" s="63"/>
      <c r="L51" s="64"/>
    </row>
    <row r="52" spans="2:12" x14ac:dyDescent="0.3">
      <c r="B52" s="60"/>
      <c r="C52" s="60"/>
      <c r="D52" s="60"/>
      <c r="E52" s="60"/>
      <c r="F52" s="61"/>
      <c r="G52" s="62"/>
      <c r="H52" s="62"/>
      <c r="I52" s="62"/>
      <c r="J52" s="63"/>
      <c r="K52" s="63"/>
      <c r="L52" s="64"/>
    </row>
    <row r="53" spans="2:12" x14ac:dyDescent="0.3">
      <c r="B53" s="60"/>
      <c r="C53" s="60"/>
      <c r="D53" s="60"/>
      <c r="E53" s="60"/>
      <c r="F53" s="61"/>
      <c r="G53" s="62"/>
      <c r="H53" s="62"/>
      <c r="I53" s="62"/>
      <c r="J53" s="63"/>
      <c r="K53" s="63"/>
      <c r="L53" s="64"/>
    </row>
    <row r="54" spans="2:12" x14ac:dyDescent="0.3">
      <c r="B54" s="60"/>
      <c r="C54" s="60"/>
      <c r="D54" s="60"/>
      <c r="E54" s="60"/>
      <c r="F54" s="61"/>
      <c r="G54" s="62"/>
      <c r="H54" s="62"/>
      <c r="I54" s="62"/>
      <c r="J54" s="63"/>
      <c r="K54" s="63"/>
      <c r="L54" s="64"/>
    </row>
    <row r="55" spans="2:12" x14ac:dyDescent="0.3">
      <c r="B55" s="60"/>
      <c r="C55" s="60"/>
      <c r="D55" s="60"/>
      <c r="E55" s="60"/>
      <c r="F55" s="61"/>
      <c r="G55" s="62"/>
      <c r="H55" s="62"/>
      <c r="I55" s="62"/>
      <c r="J55" s="63"/>
      <c r="K55" s="63"/>
      <c r="L55" s="64"/>
    </row>
    <row r="56" spans="2:12" x14ac:dyDescent="0.3">
      <c r="B56" s="60"/>
      <c r="C56" s="60"/>
      <c r="D56" s="60"/>
      <c r="E56" s="60"/>
      <c r="F56" s="61"/>
      <c r="G56" s="62"/>
      <c r="H56" s="62"/>
      <c r="I56" s="62"/>
      <c r="J56" s="63"/>
      <c r="K56" s="63"/>
      <c r="L56" s="64"/>
    </row>
    <row r="57" spans="2:12" x14ac:dyDescent="0.3">
      <c r="B57" s="60"/>
      <c r="C57" s="60"/>
      <c r="D57" s="60"/>
      <c r="E57" s="60"/>
      <c r="F57" s="61"/>
      <c r="G57" s="62"/>
      <c r="H57" s="62"/>
      <c r="I57" s="62"/>
      <c r="J57" s="63"/>
      <c r="K57" s="63"/>
      <c r="L57" s="64"/>
    </row>
    <row r="58" spans="2:12" x14ac:dyDescent="0.3">
      <c r="B58" s="60"/>
      <c r="C58" s="60"/>
      <c r="D58" s="60"/>
      <c r="E58" s="60"/>
      <c r="F58" s="61"/>
      <c r="G58" s="62"/>
      <c r="H58" s="62"/>
      <c r="I58" s="62"/>
      <c r="J58" s="63"/>
      <c r="K58" s="63"/>
      <c r="L58" s="64"/>
    </row>
    <row r="59" spans="2:12" x14ac:dyDescent="0.3">
      <c r="B59" s="60"/>
      <c r="C59" s="60"/>
      <c r="D59" s="60"/>
      <c r="E59" s="60"/>
      <c r="F59" s="61"/>
      <c r="G59" s="62"/>
      <c r="H59" s="62"/>
      <c r="I59" s="62"/>
      <c r="J59" s="63"/>
      <c r="K59" s="63"/>
      <c r="L59" s="64"/>
    </row>
    <row r="60" spans="2:12" x14ac:dyDescent="0.3">
      <c r="B60" s="60"/>
      <c r="C60" s="60"/>
      <c r="D60" s="60"/>
      <c r="E60" s="60"/>
      <c r="F60" s="61"/>
      <c r="G60" s="62"/>
      <c r="H60" s="62"/>
      <c r="I60" s="62"/>
      <c r="J60" s="63"/>
      <c r="K60" s="63"/>
      <c r="L60" s="64"/>
    </row>
    <row r="61" spans="2:12" ht="15.75" customHeight="1" x14ac:dyDescent="0.3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2:12" ht="33" customHeight="1" x14ac:dyDescent="0.3">
      <c r="B62" s="243" t="s">
        <v>8</v>
      </c>
      <c r="C62" s="244"/>
      <c r="D62" s="244"/>
      <c r="E62" s="244"/>
      <c r="F62" s="245"/>
      <c r="G62" s="38" t="s">
        <v>147</v>
      </c>
      <c r="H62" s="38" t="s">
        <v>71</v>
      </c>
      <c r="I62" s="38" t="s">
        <v>260</v>
      </c>
      <c r="J62" s="38" t="s">
        <v>261</v>
      </c>
      <c r="K62" s="38" t="s">
        <v>16</v>
      </c>
      <c r="L62" s="38" t="s">
        <v>54</v>
      </c>
    </row>
    <row r="63" spans="2:12" s="27" customFormat="1" ht="10.199999999999999" x14ac:dyDescent="0.2">
      <c r="B63" s="246">
        <v>1</v>
      </c>
      <c r="C63" s="247"/>
      <c r="D63" s="247"/>
      <c r="E63" s="247"/>
      <c r="F63" s="248"/>
      <c r="G63" s="39">
        <v>2</v>
      </c>
      <c r="H63" s="39">
        <v>3</v>
      </c>
      <c r="I63" s="39">
        <v>4</v>
      </c>
      <c r="J63" s="39">
        <v>5</v>
      </c>
      <c r="K63" s="39" t="s">
        <v>18</v>
      </c>
      <c r="L63" s="39" t="s">
        <v>19</v>
      </c>
    </row>
    <row r="64" spans="2:12" x14ac:dyDescent="0.3">
      <c r="B64" s="5"/>
      <c r="C64" s="5"/>
      <c r="D64" s="5"/>
      <c r="E64" s="5"/>
      <c r="F64" s="5" t="s">
        <v>42</v>
      </c>
      <c r="G64" s="53">
        <f>+SUM(G65+G117)</f>
        <v>1416569.98</v>
      </c>
      <c r="H64" s="3"/>
      <c r="I64" s="53">
        <f>+SUM(I65+I117)</f>
        <v>1885832</v>
      </c>
      <c r="J64" s="53">
        <f>+SUM(J65+J117)</f>
        <v>1723753.31</v>
      </c>
      <c r="K64" s="28"/>
      <c r="L64" s="28"/>
    </row>
    <row r="65" spans="2:12" x14ac:dyDescent="0.3">
      <c r="B65" s="5">
        <v>3</v>
      </c>
      <c r="C65" s="5"/>
      <c r="D65" s="5"/>
      <c r="E65" s="5"/>
      <c r="F65" s="5" t="s">
        <v>4</v>
      </c>
      <c r="G65" s="34">
        <f>+SUM(G66+G74+G107+G111)</f>
        <v>1394029.89</v>
      </c>
      <c r="H65" s="3"/>
      <c r="I65" s="34">
        <f>+SUM(I66+I74+I107+I111)</f>
        <v>1788349</v>
      </c>
      <c r="J65" s="34">
        <f>+SUM(J66+J74+J107+J111)</f>
        <v>1682683.31</v>
      </c>
      <c r="K65" s="54">
        <f>+J65/G65*100</f>
        <v>120.70640106576195</v>
      </c>
      <c r="L65" s="54">
        <f>J65/I65*100</f>
        <v>94.091439087113315</v>
      </c>
    </row>
    <row r="66" spans="2:12" x14ac:dyDescent="0.3">
      <c r="B66" s="5"/>
      <c r="C66" s="10">
        <v>31</v>
      </c>
      <c r="D66" s="10"/>
      <c r="E66" s="10"/>
      <c r="F66" s="10" t="s">
        <v>5</v>
      </c>
      <c r="G66" s="34">
        <f>+SUM(G67+G69+G71)</f>
        <v>1186132.25</v>
      </c>
      <c r="H66" s="3"/>
      <c r="I66" s="34">
        <v>1520920</v>
      </c>
      <c r="J66" s="34">
        <f>+SUM(J67+J69+J71)</f>
        <v>1493499</v>
      </c>
      <c r="K66" s="54">
        <f t="shared" ref="K66:K72" si="2">+J66/G66*100</f>
        <v>125.91336252766081</v>
      </c>
      <c r="L66" s="54">
        <f>J66/I66*100</f>
        <v>98.197078084317397</v>
      </c>
    </row>
    <row r="67" spans="2:12" x14ac:dyDescent="0.3">
      <c r="B67" s="6"/>
      <c r="C67" s="6"/>
      <c r="D67" s="6">
        <v>311</v>
      </c>
      <c r="E67" s="6"/>
      <c r="F67" s="6" t="s">
        <v>29</v>
      </c>
      <c r="G67" s="3">
        <v>978470.06</v>
      </c>
      <c r="H67" s="3"/>
      <c r="I67" s="3"/>
      <c r="J67" s="55">
        <v>1238658</v>
      </c>
      <c r="K67" s="54">
        <f t="shared" si="2"/>
        <v>126.59130316159086</v>
      </c>
      <c r="L67" s="28"/>
    </row>
    <row r="68" spans="2:12" x14ac:dyDescent="0.3">
      <c r="B68" s="6"/>
      <c r="C68" s="6"/>
      <c r="D68" s="6"/>
      <c r="E68" s="6">
        <v>3111</v>
      </c>
      <c r="F68" s="6" t="s">
        <v>30</v>
      </c>
      <c r="G68" s="3">
        <v>978470.06</v>
      </c>
      <c r="H68" s="3"/>
      <c r="I68" s="3"/>
      <c r="J68" s="55">
        <v>1238658</v>
      </c>
      <c r="K68" s="54">
        <f t="shared" si="2"/>
        <v>126.59130316159086</v>
      </c>
      <c r="L68" s="28"/>
    </row>
    <row r="69" spans="2:12" x14ac:dyDescent="0.3">
      <c r="B69" s="6"/>
      <c r="C69" s="6"/>
      <c r="D69" s="6">
        <v>312</v>
      </c>
      <c r="E69" s="6"/>
      <c r="F69" s="6" t="s">
        <v>98</v>
      </c>
      <c r="G69" s="3">
        <v>52067.22</v>
      </c>
      <c r="H69" s="3"/>
      <c r="I69" s="3"/>
      <c r="J69" s="55">
        <v>58484</v>
      </c>
      <c r="K69" s="54">
        <f t="shared" si="2"/>
        <v>112.32403035921641</v>
      </c>
      <c r="L69" s="28"/>
    </row>
    <row r="70" spans="2:12" x14ac:dyDescent="0.3">
      <c r="B70" s="6"/>
      <c r="C70" s="6"/>
      <c r="D70" s="6"/>
      <c r="E70" s="6">
        <v>3121</v>
      </c>
      <c r="F70" s="6" t="s">
        <v>98</v>
      </c>
      <c r="G70" s="3">
        <v>52067.22</v>
      </c>
      <c r="H70" s="3"/>
      <c r="I70" s="3"/>
      <c r="J70" s="55">
        <v>58484</v>
      </c>
      <c r="K70" s="54">
        <f t="shared" si="2"/>
        <v>112.32403035921641</v>
      </c>
      <c r="L70" s="28"/>
    </row>
    <row r="71" spans="2:12" x14ac:dyDescent="0.3">
      <c r="B71" s="6"/>
      <c r="C71" s="6"/>
      <c r="D71" s="6">
        <v>313</v>
      </c>
      <c r="E71" s="6"/>
      <c r="F71" s="6" t="s">
        <v>99</v>
      </c>
      <c r="G71" s="3">
        <v>155594.97</v>
      </c>
      <c r="H71" s="3"/>
      <c r="I71" s="3"/>
      <c r="J71" s="55">
        <v>196357</v>
      </c>
      <c r="K71" s="54">
        <f t="shared" si="2"/>
        <v>126.1975242515873</v>
      </c>
      <c r="L71" s="28"/>
    </row>
    <row r="72" spans="2:12" x14ac:dyDescent="0.3">
      <c r="B72" s="6"/>
      <c r="C72" s="6"/>
      <c r="D72" s="6"/>
      <c r="E72" s="6">
        <v>3132</v>
      </c>
      <c r="F72" s="6" t="s">
        <v>100</v>
      </c>
      <c r="G72" s="3">
        <v>155594.97</v>
      </c>
      <c r="H72" s="3"/>
      <c r="I72" s="3"/>
      <c r="J72" s="55">
        <v>196357</v>
      </c>
      <c r="K72" s="54">
        <f t="shared" si="2"/>
        <v>126.1975242515873</v>
      </c>
      <c r="L72" s="28"/>
    </row>
    <row r="73" spans="2:12" x14ac:dyDescent="0.3">
      <c r="B73" s="6"/>
      <c r="C73" s="6"/>
      <c r="D73" s="6"/>
      <c r="E73" s="6"/>
      <c r="F73" s="6"/>
      <c r="G73" s="3"/>
      <c r="H73" s="3"/>
      <c r="I73" s="3"/>
      <c r="J73" s="28"/>
      <c r="K73" s="28"/>
      <c r="L73" s="28"/>
    </row>
    <row r="74" spans="2:12" x14ac:dyDescent="0.3">
      <c r="B74" s="6"/>
      <c r="C74" s="6">
        <v>32</v>
      </c>
      <c r="D74" s="7"/>
      <c r="E74" s="7"/>
      <c r="F74" s="6" t="s">
        <v>12</v>
      </c>
      <c r="G74" s="34">
        <f>+SUM(G75+G79+G86+G96+G99)</f>
        <v>156818.72</v>
      </c>
      <c r="H74" s="3"/>
      <c r="I74" s="34">
        <v>249479</v>
      </c>
      <c r="J74" s="34">
        <f>+SUM(J75+J79+J86+J96+J99)</f>
        <v>178550.31</v>
      </c>
      <c r="K74" s="54">
        <f>+J74/G74*100</f>
        <v>113.85777794895915</v>
      </c>
      <c r="L74" s="57">
        <f>J74/I74*100</f>
        <v>71.569274367782455</v>
      </c>
    </row>
    <row r="75" spans="2:12" s="42" customFormat="1" x14ac:dyDescent="0.3">
      <c r="B75" s="6"/>
      <c r="C75" s="6"/>
      <c r="D75" s="6">
        <v>321</v>
      </c>
      <c r="E75" s="6"/>
      <c r="F75" s="6" t="s">
        <v>31</v>
      </c>
      <c r="G75" s="3">
        <f>+SUM(G76:G78)</f>
        <v>33458.800000000003</v>
      </c>
      <c r="H75" s="3"/>
      <c r="I75" s="3"/>
      <c r="J75" s="3">
        <f>+SUM(J76:J78)</f>
        <v>43004</v>
      </c>
      <c r="K75" s="206">
        <f t="shared" ref="K75:K97" si="3">+J75/G75*100</f>
        <v>128.52821978074527</v>
      </c>
      <c r="L75" s="207"/>
    </row>
    <row r="76" spans="2:12" x14ac:dyDescent="0.3">
      <c r="B76" s="6"/>
      <c r="C76" s="23"/>
      <c r="D76" s="6"/>
      <c r="E76" s="6">
        <v>3211</v>
      </c>
      <c r="F76" s="29" t="s">
        <v>32</v>
      </c>
      <c r="G76" s="3">
        <v>10942.64</v>
      </c>
      <c r="H76" s="3"/>
      <c r="I76" s="3"/>
      <c r="J76" s="55">
        <v>16428</v>
      </c>
      <c r="K76" s="54">
        <f t="shared" si="3"/>
        <v>150.12830541807097</v>
      </c>
      <c r="L76" s="28"/>
    </row>
    <row r="77" spans="2:12" ht="26.4" x14ac:dyDescent="0.3">
      <c r="B77" s="6"/>
      <c r="C77" s="23"/>
      <c r="D77" s="6"/>
      <c r="E77" s="6">
        <v>3212</v>
      </c>
      <c r="F77" s="29" t="s">
        <v>101</v>
      </c>
      <c r="G77" s="3">
        <v>22042.41</v>
      </c>
      <c r="H77" s="3"/>
      <c r="I77" s="3"/>
      <c r="J77" s="55">
        <v>25430</v>
      </c>
      <c r="K77" s="54">
        <f t="shared" si="3"/>
        <v>115.3685100676378</v>
      </c>
      <c r="L77" s="28"/>
    </row>
    <row r="78" spans="2:12" x14ac:dyDescent="0.3">
      <c r="B78" s="6"/>
      <c r="C78" s="23"/>
      <c r="D78" s="6"/>
      <c r="E78" s="6">
        <v>3213</v>
      </c>
      <c r="F78" s="29" t="s">
        <v>102</v>
      </c>
      <c r="G78" s="3">
        <v>473.75</v>
      </c>
      <c r="H78" s="3"/>
      <c r="I78" s="3"/>
      <c r="J78" s="204">
        <v>1146</v>
      </c>
      <c r="K78" s="54">
        <f t="shared" si="3"/>
        <v>241.89973614775724</v>
      </c>
      <c r="L78" s="28"/>
    </row>
    <row r="79" spans="2:12" s="42" customFormat="1" x14ac:dyDescent="0.3">
      <c r="B79" s="6"/>
      <c r="C79" s="23"/>
      <c r="D79" s="6">
        <v>322</v>
      </c>
      <c r="E79" s="6"/>
      <c r="F79" s="29" t="s">
        <v>103</v>
      </c>
      <c r="G79" s="3">
        <f>+SUM(G80:G84)</f>
        <v>31796.739999999998</v>
      </c>
      <c r="H79" s="3"/>
      <c r="I79" s="3"/>
      <c r="J79" s="3">
        <f>+SUM(J80:J85)</f>
        <v>40094</v>
      </c>
      <c r="K79" s="206">
        <f t="shared" si="3"/>
        <v>126.09468769439887</v>
      </c>
      <c r="L79" s="207"/>
    </row>
    <row r="80" spans="2:12" x14ac:dyDescent="0.3">
      <c r="B80" s="6"/>
      <c r="C80" s="23"/>
      <c r="D80" s="6"/>
      <c r="E80" s="6">
        <v>3221</v>
      </c>
      <c r="F80" s="29" t="s">
        <v>104</v>
      </c>
      <c r="G80" s="3">
        <v>14973.74</v>
      </c>
      <c r="H80" s="3"/>
      <c r="I80" s="3"/>
      <c r="J80" s="55">
        <v>13253</v>
      </c>
      <c r="K80" s="54">
        <f t="shared" si="3"/>
        <v>88.508281832060661</v>
      </c>
      <c r="L80" s="28"/>
    </row>
    <row r="81" spans="2:12" x14ac:dyDescent="0.3">
      <c r="B81" s="6"/>
      <c r="C81" s="23"/>
      <c r="D81" s="6"/>
      <c r="E81" s="6">
        <v>3222</v>
      </c>
      <c r="F81" s="29" t="s">
        <v>105</v>
      </c>
      <c r="G81" s="3">
        <v>2063.9499999999998</v>
      </c>
      <c r="H81" s="3"/>
      <c r="I81" s="3"/>
      <c r="J81" s="55">
        <v>5871</v>
      </c>
      <c r="K81" s="54">
        <f t="shared" si="3"/>
        <v>284.45456527532161</v>
      </c>
      <c r="L81" s="28"/>
    </row>
    <row r="82" spans="2:12" x14ac:dyDescent="0.3">
      <c r="B82" s="6"/>
      <c r="C82" s="23"/>
      <c r="D82" s="6"/>
      <c r="E82" s="6">
        <v>3223</v>
      </c>
      <c r="F82" s="29" t="s">
        <v>106</v>
      </c>
      <c r="G82" s="3">
        <v>11491.46</v>
      </c>
      <c r="H82" s="3"/>
      <c r="I82" s="3"/>
      <c r="J82" s="55">
        <v>12464</v>
      </c>
      <c r="K82" s="54">
        <f t="shared" si="3"/>
        <v>108.4631543772506</v>
      </c>
      <c r="L82" s="28"/>
    </row>
    <row r="83" spans="2:12" x14ac:dyDescent="0.3">
      <c r="B83" s="6"/>
      <c r="C83" s="23"/>
      <c r="D83" s="6"/>
      <c r="E83" s="6">
        <v>3224</v>
      </c>
      <c r="F83" s="29" t="s">
        <v>107</v>
      </c>
      <c r="G83" s="3">
        <v>3003.81</v>
      </c>
      <c r="H83" s="3"/>
      <c r="I83" s="3"/>
      <c r="J83" s="55">
        <v>7131</v>
      </c>
      <c r="K83" s="54">
        <f t="shared" si="3"/>
        <v>237.39850390004693</v>
      </c>
      <c r="L83" s="28"/>
    </row>
    <row r="84" spans="2:12" x14ac:dyDescent="0.3">
      <c r="B84" s="6"/>
      <c r="C84" s="23"/>
      <c r="D84" s="6"/>
      <c r="E84" s="6">
        <v>3225</v>
      </c>
      <c r="F84" s="29" t="s">
        <v>108</v>
      </c>
      <c r="G84" s="3">
        <v>263.77999999999997</v>
      </c>
      <c r="H84" s="3"/>
      <c r="I84" s="3"/>
      <c r="J84" s="55">
        <v>1222</v>
      </c>
      <c r="K84" s="54">
        <f t="shared" si="3"/>
        <v>463.264841913716</v>
      </c>
      <c r="L84" s="28"/>
    </row>
    <row r="85" spans="2:12" x14ac:dyDescent="0.3">
      <c r="B85" s="6"/>
      <c r="C85" s="23"/>
      <c r="D85" s="6"/>
      <c r="E85" s="6">
        <v>3227</v>
      </c>
      <c r="F85" s="29" t="s">
        <v>286</v>
      </c>
      <c r="G85" s="3"/>
      <c r="H85" s="3"/>
      <c r="I85" s="3"/>
      <c r="J85" s="55">
        <v>153</v>
      </c>
      <c r="K85" s="54"/>
      <c r="L85" s="28"/>
    </row>
    <row r="86" spans="2:12" s="42" customFormat="1" x14ac:dyDescent="0.3">
      <c r="B86" s="6"/>
      <c r="C86" s="23"/>
      <c r="D86" s="6">
        <v>323</v>
      </c>
      <c r="E86" s="6"/>
      <c r="F86" s="29" t="s">
        <v>109</v>
      </c>
      <c r="G86" s="3">
        <f>+SUM(G87:G95)</f>
        <v>67033.459999999992</v>
      </c>
      <c r="H86" s="3"/>
      <c r="I86" s="3"/>
      <c r="J86" s="3">
        <f>+SUM(J87:J95)</f>
        <v>83675.009999999995</v>
      </c>
      <c r="K86" s="206">
        <f t="shared" si="3"/>
        <v>124.82573628155254</v>
      </c>
      <c r="L86" s="207"/>
    </row>
    <row r="87" spans="2:12" x14ac:dyDescent="0.3">
      <c r="B87" s="6"/>
      <c r="C87" s="23"/>
      <c r="D87" s="6"/>
      <c r="E87" s="6">
        <v>3231</v>
      </c>
      <c r="F87" s="29" t="s">
        <v>110</v>
      </c>
      <c r="G87" s="3">
        <v>5174.46</v>
      </c>
      <c r="H87" s="3"/>
      <c r="I87" s="3"/>
      <c r="J87" s="55">
        <v>3330</v>
      </c>
      <c r="K87" s="54">
        <f t="shared" si="3"/>
        <v>64.354541343444538</v>
      </c>
      <c r="L87" s="28"/>
    </row>
    <row r="88" spans="2:12" x14ac:dyDescent="0.3">
      <c r="B88" s="6"/>
      <c r="C88" s="23"/>
      <c r="D88" s="6"/>
      <c r="E88" s="6">
        <v>3232</v>
      </c>
      <c r="F88" s="29" t="s">
        <v>111</v>
      </c>
      <c r="G88" s="3">
        <v>3840.68</v>
      </c>
      <c r="H88" s="3"/>
      <c r="I88" s="3"/>
      <c r="J88" s="55">
        <v>21264</v>
      </c>
      <c r="K88" s="54">
        <f t="shared" si="3"/>
        <v>553.65195746586539</v>
      </c>
      <c r="L88" s="28"/>
    </row>
    <row r="89" spans="2:12" x14ac:dyDescent="0.3">
      <c r="B89" s="6"/>
      <c r="C89" s="23"/>
      <c r="D89" s="6"/>
      <c r="E89" s="6">
        <v>3233</v>
      </c>
      <c r="F89" s="29" t="s">
        <v>112</v>
      </c>
      <c r="G89" s="3">
        <v>292.5</v>
      </c>
      <c r="H89" s="3"/>
      <c r="I89" s="3"/>
      <c r="J89" s="55">
        <v>345</v>
      </c>
      <c r="K89" s="54">
        <f t="shared" si="3"/>
        <v>117.94871794871796</v>
      </c>
      <c r="L89" s="28"/>
    </row>
    <row r="90" spans="2:12" x14ac:dyDescent="0.3">
      <c r="B90" s="6"/>
      <c r="C90" s="23"/>
      <c r="D90" s="6"/>
      <c r="E90" s="6">
        <v>3234</v>
      </c>
      <c r="F90" s="29" t="s">
        <v>113</v>
      </c>
      <c r="G90" s="3">
        <v>3180.35</v>
      </c>
      <c r="H90" s="3"/>
      <c r="I90" s="3"/>
      <c r="J90" s="55">
        <v>5383.31</v>
      </c>
      <c r="K90" s="54">
        <f t="shared" si="3"/>
        <v>169.26784787837818</v>
      </c>
      <c r="L90" s="28"/>
    </row>
    <row r="91" spans="2:12" x14ac:dyDescent="0.3">
      <c r="B91" s="6"/>
      <c r="C91" s="23"/>
      <c r="D91" s="6"/>
      <c r="E91" s="6">
        <v>3235</v>
      </c>
      <c r="F91" s="29" t="s">
        <v>114</v>
      </c>
      <c r="G91" s="3">
        <v>11040.51</v>
      </c>
      <c r="H91" s="3"/>
      <c r="I91" s="3"/>
      <c r="J91" s="55">
        <v>10600</v>
      </c>
      <c r="K91" s="54">
        <f t="shared" si="3"/>
        <v>96.010057506401424</v>
      </c>
      <c r="L91" s="28"/>
    </row>
    <row r="92" spans="2:12" x14ac:dyDescent="0.3">
      <c r="B92" s="6"/>
      <c r="C92" s="23"/>
      <c r="D92" s="6"/>
      <c r="E92" s="6">
        <v>3236</v>
      </c>
      <c r="F92" s="29" t="s">
        <v>115</v>
      </c>
      <c r="G92" s="3">
        <v>3404.42</v>
      </c>
      <c r="H92" s="3"/>
      <c r="I92" s="3"/>
      <c r="J92" s="55">
        <v>3440</v>
      </c>
      <c r="K92" s="54">
        <f t="shared" si="3"/>
        <v>101.04511194270978</v>
      </c>
      <c r="L92" s="28"/>
    </row>
    <row r="93" spans="2:12" x14ac:dyDescent="0.3">
      <c r="B93" s="6"/>
      <c r="C93" s="23"/>
      <c r="D93" s="6"/>
      <c r="E93" s="6">
        <v>3237</v>
      </c>
      <c r="F93" s="29" t="s">
        <v>116</v>
      </c>
      <c r="G93" s="3">
        <v>13995</v>
      </c>
      <c r="H93" s="3"/>
      <c r="I93" s="3"/>
      <c r="J93" s="55">
        <v>8116</v>
      </c>
      <c r="K93" s="54">
        <f t="shared" si="3"/>
        <v>57.992140050017859</v>
      </c>
      <c r="L93" s="28"/>
    </row>
    <row r="94" spans="2:12" x14ac:dyDescent="0.3">
      <c r="B94" s="6"/>
      <c r="C94" s="23"/>
      <c r="D94" s="6"/>
      <c r="E94" s="6">
        <v>3238</v>
      </c>
      <c r="F94" s="29" t="s">
        <v>117</v>
      </c>
      <c r="G94" s="3">
        <v>4728.24</v>
      </c>
      <c r="H94" s="3"/>
      <c r="I94" s="3"/>
      <c r="J94" s="55">
        <v>6898.7</v>
      </c>
      <c r="K94" s="54">
        <f t="shared" si="3"/>
        <v>145.90418422076715</v>
      </c>
      <c r="L94" s="28"/>
    </row>
    <row r="95" spans="2:12" x14ac:dyDescent="0.3">
      <c r="B95" s="6"/>
      <c r="C95" s="23"/>
      <c r="D95" s="6"/>
      <c r="E95" s="6">
        <v>3239</v>
      </c>
      <c r="F95" s="29" t="s">
        <v>118</v>
      </c>
      <c r="G95" s="3">
        <v>21377.3</v>
      </c>
      <c r="H95" s="3"/>
      <c r="I95" s="3"/>
      <c r="J95" s="55">
        <v>24298</v>
      </c>
      <c r="K95" s="54">
        <f t="shared" si="3"/>
        <v>113.66262343701028</v>
      </c>
      <c r="L95" s="28"/>
    </row>
    <row r="96" spans="2:12" s="42" customFormat="1" x14ac:dyDescent="0.3">
      <c r="B96" s="6"/>
      <c r="C96" s="23"/>
      <c r="D96" s="6">
        <v>324</v>
      </c>
      <c r="E96" s="6"/>
      <c r="F96" s="29" t="s">
        <v>119</v>
      </c>
      <c r="G96" s="3">
        <v>13620.63</v>
      </c>
      <c r="H96" s="3"/>
      <c r="I96" s="3"/>
      <c r="J96" s="208">
        <v>313.3</v>
      </c>
      <c r="K96" s="206">
        <f t="shared" si="3"/>
        <v>2.3001872894278756</v>
      </c>
      <c r="L96" s="207"/>
    </row>
    <row r="97" spans="2:12" x14ac:dyDescent="0.3">
      <c r="B97" s="6"/>
      <c r="C97" s="23"/>
      <c r="D97" s="6"/>
      <c r="E97" s="6">
        <v>3241</v>
      </c>
      <c r="F97" s="29" t="s">
        <v>119</v>
      </c>
      <c r="G97" s="3">
        <v>13620.63</v>
      </c>
      <c r="H97" s="3"/>
      <c r="I97" s="3"/>
      <c r="J97" s="55">
        <v>313.3</v>
      </c>
      <c r="K97" s="54">
        <f t="shared" si="3"/>
        <v>2.3001872894278756</v>
      </c>
      <c r="L97" s="28"/>
    </row>
    <row r="98" spans="2:12" x14ac:dyDescent="0.3">
      <c r="B98" s="6"/>
      <c r="C98" s="23"/>
      <c r="D98" s="6"/>
      <c r="E98" s="6"/>
      <c r="F98" s="29"/>
      <c r="G98" s="3"/>
      <c r="H98" s="3"/>
      <c r="I98" s="3"/>
      <c r="J98" s="28"/>
      <c r="K98" s="28"/>
      <c r="L98" s="28"/>
    </row>
    <row r="99" spans="2:12" s="42" customFormat="1" x14ac:dyDescent="0.3">
      <c r="B99" s="6"/>
      <c r="C99" s="23"/>
      <c r="D99" s="6">
        <v>329</v>
      </c>
      <c r="E99" s="6"/>
      <c r="F99" s="29" t="s">
        <v>120</v>
      </c>
      <c r="G99" s="3">
        <f>+SUM(G100:G105)</f>
        <v>10909.09</v>
      </c>
      <c r="H99" s="3"/>
      <c r="I99" s="3"/>
      <c r="J99" s="3">
        <f>+SUM(J100:J105)</f>
        <v>11464</v>
      </c>
      <c r="K99" s="206">
        <f>+J99/G99*100</f>
        <v>105.0866754238896</v>
      </c>
      <c r="L99" s="207"/>
    </row>
    <row r="100" spans="2:12" x14ac:dyDescent="0.3">
      <c r="B100" s="6"/>
      <c r="C100" s="23"/>
      <c r="D100" s="6"/>
      <c r="E100" s="6">
        <v>3292</v>
      </c>
      <c r="F100" s="29" t="s">
        <v>121</v>
      </c>
      <c r="G100" s="3">
        <v>1467.55</v>
      </c>
      <c r="H100" s="3"/>
      <c r="I100" s="3"/>
      <c r="J100" s="55">
        <v>1774</v>
      </c>
      <c r="K100" s="54">
        <f>+J100/G100*100</f>
        <v>120.88174167830739</v>
      </c>
      <c r="L100" s="28"/>
    </row>
    <row r="101" spans="2:12" x14ac:dyDescent="0.3">
      <c r="B101" s="6"/>
      <c r="C101" s="6"/>
      <c r="D101" s="6"/>
      <c r="E101" s="6">
        <v>3293</v>
      </c>
      <c r="F101" s="29" t="s">
        <v>122</v>
      </c>
      <c r="G101" s="3">
        <v>2145.08</v>
      </c>
      <c r="H101" s="3"/>
      <c r="I101" s="3"/>
      <c r="J101" s="55">
        <v>1429</v>
      </c>
      <c r="K101" s="54">
        <f>+J101/G101*100</f>
        <v>66.617562048967869</v>
      </c>
      <c r="L101" s="28"/>
    </row>
    <row r="102" spans="2:12" x14ac:dyDescent="0.3">
      <c r="B102" s="6"/>
      <c r="C102" s="6"/>
      <c r="D102" s="6"/>
      <c r="E102" s="6">
        <v>3294</v>
      </c>
      <c r="F102" s="29" t="s">
        <v>123</v>
      </c>
      <c r="G102" s="3">
        <v>135</v>
      </c>
      <c r="H102" s="3"/>
      <c r="I102" s="3"/>
      <c r="J102" s="55">
        <v>285</v>
      </c>
      <c r="K102" s="54">
        <f>+J102/G102*100</f>
        <v>211.11111111111111</v>
      </c>
      <c r="L102" s="28"/>
    </row>
    <row r="103" spans="2:12" x14ac:dyDescent="0.3">
      <c r="B103" s="6"/>
      <c r="C103" s="23"/>
      <c r="D103" s="6"/>
      <c r="E103" s="6">
        <v>3295</v>
      </c>
      <c r="F103" s="29" t="s">
        <v>124</v>
      </c>
      <c r="G103" s="3">
        <v>3721.42</v>
      </c>
      <c r="H103" s="3"/>
      <c r="I103" s="3"/>
      <c r="J103" s="55">
        <v>4502</v>
      </c>
      <c r="K103" s="54">
        <f>+J103/G103*100</f>
        <v>120.97532662263329</v>
      </c>
      <c r="L103" s="28"/>
    </row>
    <row r="104" spans="2:12" x14ac:dyDescent="0.3">
      <c r="B104" s="6"/>
      <c r="C104" s="23"/>
      <c r="D104" s="6"/>
      <c r="E104" s="6">
        <v>3296</v>
      </c>
      <c r="F104" s="29" t="s">
        <v>125</v>
      </c>
      <c r="G104" s="3">
        <v>0</v>
      </c>
      <c r="H104" s="3"/>
      <c r="I104" s="3"/>
      <c r="J104" s="55">
        <v>544</v>
      </c>
      <c r="K104" s="28"/>
      <c r="L104" s="28"/>
    </row>
    <row r="105" spans="2:12" x14ac:dyDescent="0.3">
      <c r="B105" s="6"/>
      <c r="C105" s="23"/>
      <c r="D105" s="6"/>
      <c r="E105" s="6">
        <v>3299</v>
      </c>
      <c r="F105" s="29" t="s">
        <v>126</v>
      </c>
      <c r="G105" s="3">
        <v>3440.04</v>
      </c>
      <c r="H105" s="3"/>
      <c r="I105" s="3"/>
      <c r="J105" s="55">
        <v>2930</v>
      </c>
      <c r="K105" s="54">
        <f>+J105/G105*100</f>
        <v>85.173428215950977</v>
      </c>
      <c r="L105" s="28"/>
    </row>
    <row r="106" spans="2:12" x14ac:dyDescent="0.3">
      <c r="B106" s="6"/>
      <c r="C106" s="23"/>
      <c r="D106" s="6"/>
      <c r="E106" s="6"/>
      <c r="F106" s="29"/>
      <c r="G106" s="3"/>
      <c r="H106" s="3"/>
      <c r="I106" s="3"/>
      <c r="J106" s="28"/>
      <c r="K106" s="28"/>
      <c r="L106" s="28"/>
    </row>
    <row r="107" spans="2:12" x14ac:dyDescent="0.3">
      <c r="B107" s="6"/>
      <c r="C107" s="6">
        <v>34</v>
      </c>
      <c r="D107" s="6"/>
      <c r="E107" s="6"/>
      <c r="F107" s="29" t="s">
        <v>127</v>
      </c>
      <c r="G107" s="34">
        <f>+SUM(G109:G110)</f>
        <v>1250.99</v>
      </c>
      <c r="H107" s="3"/>
      <c r="I107" s="34">
        <v>1950</v>
      </c>
      <c r="J107" s="57">
        <v>1929</v>
      </c>
      <c r="K107" s="54">
        <f>+J107/G107*100</f>
        <v>154.19787528277604</v>
      </c>
      <c r="L107" s="57">
        <f>J107/I107*100</f>
        <v>98.92307692307692</v>
      </c>
    </row>
    <row r="108" spans="2:12" x14ac:dyDescent="0.3">
      <c r="B108" s="6"/>
      <c r="C108" s="6"/>
      <c r="D108" s="6">
        <v>343</v>
      </c>
      <c r="E108" s="6"/>
      <c r="F108" s="29" t="s">
        <v>128</v>
      </c>
      <c r="G108" s="3"/>
      <c r="H108" s="3"/>
      <c r="I108" s="3"/>
      <c r="J108" s="55">
        <f>+SUM(J109:J110)</f>
        <v>1929</v>
      </c>
      <c r="K108" s="54">
        <v>0</v>
      </c>
      <c r="L108" s="28"/>
    </row>
    <row r="109" spans="2:12" x14ac:dyDescent="0.3">
      <c r="B109" s="6"/>
      <c r="C109" s="6"/>
      <c r="D109" s="6"/>
      <c r="E109" s="6">
        <v>3431</v>
      </c>
      <c r="F109" s="29" t="s">
        <v>129</v>
      </c>
      <c r="G109" s="3">
        <v>1249.6500000000001</v>
      </c>
      <c r="H109" s="3"/>
      <c r="I109" s="3"/>
      <c r="J109" s="55">
        <v>1399</v>
      </c>
      <c r="K109" s="54">
        <f>+J109/G109*100</f>
        <v>111.95134637698554</v>
      </c>
      <c r="L109" s="28"/>
    </row>
    <row r="110" spans="2:12" x14ac:dyDescent="0.3">
      <c r="B110" s="6"/>
      <c r="C110" s="6"/>
      <c r="D110" s="6"/>
      <c r="E110" s="6">
        <v>3433</v>
      </c>
      <c r="F110" s="29" t="s">
        <v>144</v>
      </c>
      <c r="G110" s="3">
        <v>1.34</v>
      </c>
      <c r="H110" s="3"/>
      <c r="I110" s="3"/>
      <c r="J110" s="28">
        <v>530</v>
      </c>
      <c r="K110" s="54"/>
      <c r="L110" s="28"/>
    </row>
    <row r="111" spans="2:12" x14ac:dyDescent="0.3">
      <c r="B111" s="6"/>
      <c r="C111" s="6">
        <v>38</v>
      </c>
      <c r="D111" s="6"/>
      <c r="E111" s="6"/>
      <c r="F111" s="29" t="s">
        <v>130</v>
      </c>
      <c r="G111" s="34">
        <f>+SUM(G113:G114)</f>
        <v>49827.93</v>
      </c>
      <c r="H111" s="3"/>
      <c r="I111" s="34">
        <v>16000</v>
      </c>
      <c r="J111" s="57">
        <f>+SUM(J113:J114)</f>
        <v>8705</v>
      </c>
      <c r="K111" s="54">
        <f>+J111/G111*100</f>
        <v>17.470121676738326</v>
      </c>
      <c r="L111" s="57">
        <f>J111/I111*100</f>
        <v>54.40625</v>
      </c>
    </row>
    <row r="112" spans="2:12" x14ac:dyDescent="0.3">
      <c r="B112" s="6"/>
      <c r="C112" s="6"/>
      <c r="D112" s="6">
        <v>381</v>
      </c>
      <c r="E112" s="6"/>
      <c r="F112" s="29" t="s">
        <v>131</v>
      </c>
      <c r="G112" s="3"/>
      <c r="H112" s="3"/>
      <c r="I112" s="3"/>
      <c r="J112" s="57">
        <v>8705</v>
      </c>
      <c r="K112" s="28"/>
      <c r="L112" s="28"/>
    </row>
    <row r="113" spans="2:12" x14ac:dyDescent="0.3">
      <c r="B113" s="6"/>
      <c r="C113" s="6"/>
      <c r="D113" s="6"/>
      <c r="E113" s="6">
        <v>3812</v>
      </c>
      <c r="F113" s="29" t="s">
        <v>145</v>
      </c>
      <c r="G113" s="3">
        <v>941.06</v>
      </c>
      <c r="H113" s="3"/>
      <c r="I113" s="3"/>
      <c r="J113" s="28">
        <v>968</v>
      </c>
      <c r="K113" s="54">
        <v>0</v>
      </c>
      <c r="L113" s="28"/>
    </row>
    <row r="114" spans="2:12" x14ac:dyDescent="0.3">
      <c r="B114" s="6"/>
      <c r="C114" s="6"/>
      <c r="D114" s="6"/>
      <c r="E114" s="6">
        <v>3813</v>
      </c>
      <c r="F114" s="29" t="s">
        <v>132</v>
      </c>
      <c r="G114" s="3">
        <v>48886.87</v>
      </c>
      <c r="H114" s="3"/>
      <c r="I114" s="3"/>
      <c r="J114" s="55">
        <v>7737</v>
      </c>
      <c r="K114" s="54">
        <f>+J114/G114*100</f>
        <v>15.826335373894871</v>
      </c>
      <c r="L114" s="28"/>
    </row>
    <row r="115" spans="2:12" x14ac:dyDescent="0.3">
      <c r="B115" s="6"/>
      <c r="C115" s="23"/>
      <c r="D115" s="7"/>
      <c r="E115" s="7" t="s">
        <v>25</v>
      </c>
      <c r="F115" s="7"/>
      <c r="G115" s="3"/>
      <c r="H115" s="3"/>
      <c r="I115" s="3"/>
      <c r="J115" s="28"/>
      <c r="K115" s="28"/>
      <c r="L115" s="28"/>
    </row>
    <row r="116" spans="2:12" x14ac:dyDescent="0.3">
      <c r="B116" s="6"/>
      <c r="C116" s="6"/>
      <c r="D116" s="7"/>
      <c r="E116" s="7"/>
      <c r="F116" s="7"/>
      <c r="G116" s="3"/>
      <c r="H116" s="3"/>
      <c r="I116" s="3"/>
      <c r="J116" s="28"/>
      <c r="K116" s="28"/>
      <c r="L116" s="28"/>
    </row>
    <row r="117" spans="2:12" x14ac:dyDescent="0.3">
      <c r="B117" s="8">
        <v>4</v>
      </c>
      <c r="C117" s="9"/>
      <c r="D117" s="9"/>
      <c r="E117" s="9"/>
      <c r="F117" s="21" t="s">
        <v>6</v>
      </c>
      <c r="G117" s="34">
        <f>+SUM(G118+G124+G133)</f>
        <v>22540.089999999997</v>
      </c>
      <c r="H117" s="3"/>
      <c r="I117" s="34">
        <f>+SUM(I118+I124+I133)</f>
        <v>97483</v>
      </c>
      <c r="J117" s="34">
        <f>+SUM(J118+J124+J133)</f>
        <v>41070</v>
      </c>
      <c r="K117" s="54">
        <f>+J117/G117*100</f>
        <v>182.20867796002591</v>
      </c>
      <c r="L117" s="28"/>
    </row>
    <row r="118" spans="2:12" ht="26.4" x14ac:dyDescent="0.3">
      <c r="B118" s="10"/>
      <c r="C118" s="10">
        <v>41</v>
      </c>
      <c r="D118" s="10"/>
      <c r="E118" s="10"/>
      <c r="F118" s="22" t="s">
        <v>7</v>
      </c>
      <c r="G118" s="34">
        <v>450</v>
      </c>
      <c r="H118" s="3"/>
      <c r="I118" s="56">
        <v>800</v>
      </c>
      <c r="J118" s="35">
        <v>0</v>
      </c>
      <c r="K118" s="28"/>
      <c r="L118" s="57">
        <f>J118/I118*100</f>
        <v>0</v>
      </c>
    </row>
    <row r="119" spans="2:12" x14ac:dyDescent="0.3">
      <c r="B119" s="10"/>
      <c r="C119" s="10"/>
      <c r="D119" s="6">
        <v>411</v>
      </c>
      <c r="E119" s="6"/>
      <c r="F119" s="6" t="s">
        <v>33</v>
      </c>
      <c r="G119" s="3"/>
      <c r="H119" s="3"/>
      <c r="I119" s="4"/>
      <c r="J119" s="28"/>
      <c r="K119" s="28"/>
      <c r="L119" s="28"/>
    </row>
    <row r="120" spans="2:12" x14ac:dyDescent="0.3">
      <c r="B120" s="10"/>
      <c r="C120" s="10"/>
      <c r="D120" s="6"/>
      <c r="E120" s="6">
        <v>4111</v>
      </c>
      <c r="F120" s="6" t="s">
        <v>34</v>
      </c>
      <c r="G120" s="3"/>
      <c r="H120" s="3"/>
      <c r="I120" s="4"/>
      <c r="J120" s="28"/>
      <c r="K120" s="28"/>
      <c r="L120" s="28"/>
    </row>
    <row r="121" spans="2:12" x14ac:dyDescent="0.3">
      <c r="B121" s="10"/>
      <c r="C121" s="10"/>
      <c r="D121" s="6">
        <v>412</v>
      </c>
      <c r="E121" s="6"/>
      <c r="F121" s="6" t="s">
        <v>133</v>
      </c>
      <c r="G121" s="3"/>
      <c r="H121" s="3"/>
      <c r="I121" s="4"/>
      <c r="J121" s="28">
        <v>0</v>
      </c>
      <c r="K121" s="54">
        <v>0</v>
      </c>
      <c r="L121" s="28"/>
    </row>
    <row r="122" spans="2:12" x14ac:dyDescent="0.3">
      <c r="B122" s="10"/>
      <c r="C122" s="10"/>
      <c r="D122" s="6"/>
      <c r="E122" s="6">
        <v>4123</v>
      </c>
      <c r="F122" s="6" t="s">
        <v>134</v>
      </c>
      <c r="G122" s="3">
        <v>450</v>
      </c>
      <c r="H122" s="3"/>
      <c r="I122" s="4"/>
      <c r="J122" s="28">
        <v>0</v>
      </c>
      <c r="K122" s="28"/>
      <c r="L122" s="28"/>
    </row>
    <row r="123" spans="2:12" x14ac:dyDescent="0.3">
      <c r="B123" s="10"/>
      <c r="C123" s="10"/>
      <c r="D123" s="6"/>
      <c r="E123" s="6"/>
      <c r="F123" s="6"/>
      <c r="G123" s="3"/>
      <c r="H123" s="3"/>
      <c r="I123" s="4"/>
      <c r="J123" s="28"/>
      <c r="K123" s="28"/>
      <c r="L123" s="28"/>
    </row>
    <row r="124" spans="2:12" x14ac:dyDescent="0.3">
      <c r="B124" s="10"/>
      <c r="C124" s="10">
        <v>42</v>
      </c>
      <c r="D124" s="6"/>
      <c r="E124" s="6"/>
      <c r="F124" s="6" t="s">
        <v>135</v>
      </c>
      <c r="G124" s="34">
        <f>+SUM(G125+G130)</f>
        <v>22090.089999999997</v>
      </c>
      <c r="H124" s="3"/>
      <c r="I124" s="56">
        <v>68683</v>
      </c>
      <c r="J124" s="34">
        <f>+SUM(J125+J130)</f>
        <v>28219</v>
      </c>
      <c r="K124" s="54">
        <f>+J124/G124*100</f>
        <v>127.74506577383798</v>
      </c>
      <c r="L124" s="57">
        <f>J124/I124*100</f>
        <v>41.085858218190822</v>
      </c>
    </row>
    <row r="125" spans="2:12" x14ac:dyDescent="0.3">
      <c r="B125" s="10"/>
      <c r="C125" s="10"/>
      <c r="D125" s="6">
        <v>422</v>
      </c>
      <c r="E125" s="6"/>
      <c r="F125" s="6" t="s">
        <v>136</v>
      </c>
      <c r="G125" s="3">
        <f>+SUM(G126:G129)</f>
        <v>21224.739999999998</v>
      </c>
      <c r="H125" s="3"/>
      <c r="I125" s="4"/>
      <c r="J125" s="3">
        <f>+SUM(J126:J129)</f>
        <v>27471</v>
      </c>
      <c r="K125" s="28"/>
      <c r="L125" s="28"/>
    </row>
    <row r="126" spans="2:12" x14ac:dyDescent="0.3">
      <c r="B126" s="10"/>
      <c r="C126" s="10"/>
      <c r="D126" s="6"/>
      <c r="E126" s="6">
        <v>4221</v>
      </c>
      <c r="F126" s="6" t="s">
        <v>137</v>
      </c>
      <c r="G126" s="3">
        <v>15917.5</v>
      </c>
      <c r="H126" s="3"/>
      <c r="I126" s="4"/>
      <c r="J126" s="55">
        <v>19507</v>
      </c>
      <c r="K126" s="28"/>
      <c r="L126" s="28"/>
    </row>
    <row r="127" spans="2:12" x14ac:dyDescent="0.3">
      <c r="B127" s="10"/>
      <c r="C127" s="10"/>
      <c r="D127" s="6"/>
      <c r="E127" s="6">
        <v>4223</v>
      </c>
      <c r="F127" s="6" t="s">
        <v>138</v>
      </c>
      <c r="G127" s="3">
        <v>0</v>
      </c>
      <c r="H127" s="3"/>
      <c r="I127" s="4"/>
      <c r="J127" s="28">
        <v>3725</v>
      </c>
      <c r="K127" s="28"/>
      <c r="L127" s="28"/>
    </row>
    <row r="128" spans="2:12" x14ac:dyDescent="0.3">
      <c r="B128" s="10"/>
      <c r="C128" s="10"/>
      <c r="D128" s="6"/>
      <c r="E128" s="6">
        <v>4225</v>
      </c>
      <c r="F128" s="6" t="s">
        <v>139</v>
      </c>
      <c r="G128" s="3">
        <v>0</v>
      </c>
      <c r="H128" s="3"/>
      <c r="I128" s="4"/>
      <c r="J128" s="28"/>
      <c r="K128" s="28"/>
      <c r="L128" s="28"/>
    </row>
    <row r="129" spans="2:12" x14ac:dyDescent="0.3">
      <c r="B129" s="10"/>
      <c r="C129" s="10"/>
      <c r="D129" s="6"/>
      <c r="E129" s="6">
        <v>4227</v>
      </c>
      <c r="F129" s="6" t="s">
        <v>146</v>
      </c>
      <c r="G129" s="3">
        <v>5307.24</v>
      </c>
      <c r="H129" s="3"/>
      <c r="I129" s="4"/>
      <c r="J129" s="55">
        <v>4239</v>
      </c>
      <c r="K129" s="54">
        <v>0</v>
      </c>
      <c r="L129" s="28"/>
    </row>
    <row r="130" spans="2:12" x14ac:dyDescent="0.3">
      <c r="B130" s="10"/>
      <c r="C130" s="10"/>
      <c r="D130" s="6">
        <v>424</v>
      </c>
      <c r="E130" s="6"/>
      <c r="F130" s="6" t="s">
        <v>140</v>
      </c>
      <c r="G130" s="3">
        <v>865.35</v>
      </c>
      <c r="H130" s="3"/>
      <c r="I130" s="4"/>
      <c r="J130" s="28">
        <v>748</v>
      </c>
      <c r="K130" s="54">
        <f>+J130/G130*100</f>
        <v>86.439013116080204</v>
      </c>
      <c r="L130" s="28"/>
    </row>
    <row r="131" spans="2:12" x14ac:dyDescent="0.3">
      <c r="B131" s="10"/>
      <c r="C131" s="10"/>
      <c r="D131" s="6"/>
      <c r="E131" s="6">
        <v>4241</v>
      </c>
      <c r="F131" s="6" t="s">
        <v>141</v>
      </c>
      <c r="G131" s="3">
        <v>865.35</v>
      </c>
      <c r="H131" s="3"/>
      <c r="I131" s="4"/>
      <c r="J131" s="28">
        <v>748</v>
      </c>
      <c r="K131" s="54">
        <f>+J131/G131*100</f>
        <v>86.439013116080204</v>
      </c>
      <c r="L131" s="28"/>
    </row>
    <row r="132" spans="2:12" x14ac:dyDescent="0.3">
      <c r="B132" s="10"/>
      <c r="C132" s="10"/>
      <c r="D132" s="6"/>
      <c r="E132" s="6"/>
      <c r="F132" s="6"/>
      <c r="G132" s="3"/>
      <c r="H132" s="3"/>
      <c r="I132" s="4"/>
      <c r="J132" s="28"/>
      <c r="K132" s="28"/>
      <c r="L132" s="28"/>
    </row>
    <row r="133" spans="2:12" x14ac:dyDescent="0.3">
      <c r="B133" s="10"/>
      <c r="C133" s="10">
        <v>45</v>
      </c>
      <c r="D133" s="6"/>
      <c r="E133" s="6"/>
      <c r="F133" s="6" t="s">
        <v>142</v>
      </c>
      <c r="G133" s="34">
        <v>0</v>
      </c>
      <c r="H133" s="3"/>
      <c r="I133" s="56">
        <v>28000</v>
      </c>
      <c r="J133" s="205">
        <v>12851</v>
      </c>
      <c r="K133" s="54"/>
      <c r="L133" s="57">
        <f>J133/I133*100</f>
        <v>45.896428571428572</v>
      </c>
    </row>
    <row r="134" spans="2:12" x14ac:dyDescent="0.3">
      <c r="B134" s="10"/>
      <c r="C134" s="10"/>
      <c r="D134" s="6">
        <v>451</v>
      </c>
      <c r="E134" s="6"/>
      <c r="F134" s="6" t="s">
        <v>143</v>
      </c>
      <c r="G134" s="3">
        <v>0</v>
      </c>
      <c r="H134" s="3"/>
      <c r="I134" s="4"/>
      <c r="J134" s="28"/>
      <c r="K134" s="28"/>
      <c r="L134" s="28"/>
    </row>
    <row r="135" spans="2:12" x14ac:dyDescent="0.3">
      <c r="B135" s="10"/>
      <c r="C135" s="10"/>
      <c r="D135" s="6"/>
      <c r="E135" s="6">
        <v>4511</v>
      </c>
      <c r="F135" s="6" t="s">
        <v>143</v>
      </c>
      <c r="G135" s="3">
        <v>0</v>
      </c>
      <c r="H135" s="3"/>
      <c r="I135" s="4"/>
      <c r="J135" s="204">
        <v>12851</v>
      </c>
      <c r="K135" s="28"/>
      <c r="L135" s="28"/>
    </row>
    <row r="136" spans="2:12" x14ac:dyDescent="0.3">
      <c r="B136" s="10"/>
      <c r="C136" s="10"/>
      <c r="D136" s="6"/>
      <c r="E136" s="6"/>
      <c r="F136" s="6"/>
      <c r="G136" s="3"/>
      <c r="H136" s="3"/>
      <c r="I136" s="4"/>
      <c r="J136" s="28"/>
      <c r="K136" s="28"/>
      <c r="L136" s="28"/>
    </row>
  </sheetData>
  <mergeCells count="7">
    <mergeCell ref="B62:F62"/>
    <mergeCell ref="B63:F63"/>
    <mergeCell ref="B8:F8"/>
    <mergeCell ref="B9:F9"/>
    <mergeCell ref="B2:L2"/>
    <mergeCell ref="B4:L4"/>
    <mergeCell ref="B6:L6"/>
  </mergeCells>
  <pageMargins left="0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workbookViewId="0">
      <selection activeCell="M29" sqref="M29"/>
    </sheetView>
  </sheetViews>
  <sheetFormatPr defaultRowHeight="14.4" x14ac:dyDescent="0.3"/>
  <cols>
    <col min="2" max="2" width="37.6640625" customWidth="1"/>
    <col min="3" max="3" width="25.33203125" customWidth="1"/>
    <col min="4" max="4" width="25.33203125" hidden="1" customWidth="1"/>
    <col min="5" max="6" width="25.33203125" customWidth="1"/>
    <col min="7" max="8" width="15.6640625" customWidth="1"/>
  </cols>
  <sheetData>
    <row r="1" spans="2:8" ht="17.399999999999999" x14ac:dyDescent="0.3">
      <c r="B1" s="16"/>
      <c r="C1" s="16"/>
      <c r="D1" s="16"/>
      <c r="E1" s="16"/>
      <c r="F1" s="2"/>
      <c r="G1" s="2"/>
      <c r="H1" s="2"/>
    </row>
    <row r="2" spans="2:8" ht="15.75" customHeight="1" x14ac:dyDescent="0.3">
      <c r="B2" s="249" t="s">
        <v>44</v>
      </c>
      <c r="C2" s="249"/>
      <c r="D2" s="249"/>
      <c r="E2" s="249"/>
      <c r="F2" s="249"/>
      <c r="G2" s="249"/>
      <c r="H2" s="249"/>
    </row>
    <row r="3" spans="2:8" ht="17.399999999999999" x14ac:dyDescent="0.3">
      <c r="B3" s="16"/>
      <c r="C3" s="16"/>
      <c r="D3" s="16"/>
      <c r="E3" s="16"/>
      <c r="F3" s="2"/>
      <c r="G3" s="2"/>
      <c r="H3" s="2"/>
    </row>
    <row r="4" spans="2:8" ht="26.4" x14ac:dyDescent="0.3">
      <c r="B4" s="38" t="s">
        <v>8</v>
      </c>
      <c r="C4" s="38" t="s">
        <v>263</v>
      </c>
      <c r="D4" s="38" t="s">
        <v>71</v>
      </c>
      <c r="E4" s="38" t="s">
        <v>264</v>
      </c>
      <c r="F4" s="38" t="s">
        <v>265</v>
      </c>
      <c r="G4" s="38" t="s">
        <v>16</v>
      </c>
      <c r="H4" s="38" t="s">
        <v>54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x14ac:dyDescent="0.3">
      <c r="B6" s="5" t="s">
        <v>43</v>
      </c>
      <c r="C6" s="34">
        <f>+SUM(C7+C10+C13+C17+C23)</f>
        <v>1538278</v>
      </c>
      <c r="D6" s="3"/>
      <c r="E6" s="34">
        <f>+SUM(E7+E10+E13+E17+E23)</f>
        <v>1885832</v>
      </c>
      <c r="F6" s="34">
        <f>+SUM(F7+F10+F13+F17+F23)</f>
        <v>1884491</v>
      </c>
      <c r="G6" s="59">
        <f>+F6/C6*100</f>
        <v>122.50653002903246</v>
      </c>
      <c r="H6" s="59">
        <f>+F6/E6*100</f>
        <v>99.928890802574145</v>
      </c>
    </row>
    <row r="7" spans="2:8" x14ac:dyDescent="0.3">
      <c r="B7" s="5" t="s">
        <v>41</v>
      </c>
      <c r="C7" s="34">
        <v>12868</v>
      </c>
      <c r="D7" s="3"/>
      <c r="E7" s="34">
        <v>18960</v>
      </c>
      <c r="F7" s="57">
        <v>12609</v>
      </c>
      <c r="G7" s="59">
        <f>+F7/C7*100</f>
        <v>97.987255206714323</v>
      </c>
      <c r="H7" s="59">
        <f>+F7/E7*100</f>
        <v>66.50316455696202</v>
      </c>
    </row>
    <row r="8" spans="2:8" x14ac:dyDescent="0.3">
      <c r="B8" s="32" t="s">
        <v>40</v>
      </c>
      <c r="C8" s="3">
        <v>12868</v>
      </c>
      <c r="D8" s="3"/>
      <c r="E8" s="3">
        <v>18960</v>
      </c>
      <c r="F8" s="55">
        <v>12609</v>
      </c>
      <c r="G8" s="59">
        <f>+F8/C8*100</f>
        <v>97.987255206714323</v>
      </c>
      <c r="H8" s="59">
        <f>+F8/E8*100</f>
        <v>66.50316455696202</v>
      </c>
    </row>
    <row r="9" spans="2:8" x14ac:dyDescent="0.3">
      <c r="B9" s="31" t="s">
        <v>25</v>
      </c>
      <c r="C9" s="3"/>
      <c r="D9" s="3"/>
      <c r="E9" s="3"/>
      <c r="F9" s="28"/>
      <c r="G9" s="28"/>
      <c r="H9" s="28"/>
    </row>
    <row r="10" spans="2:8" x14ac:dyDescent="0.3">
      <c r="B10" s="5" t="s">
        <v>36</v>
      </c>
      <c r="C10" s="34">
        <v>171813</v>
      </c>
      <c r="D10" s="3"/>
      <c r="E10" s="56">
        <v>174710</v>
      </c>
      <c r="F10" s="34">
        <v>174634</v>
      </c>
      <c r="G10" s="59">
        <f>+F10/C10*100</f>
        <v>101.64190136951221</v>
      </c>
      <c r="H10" s="59">
        <f>+F10/E10*100</f>
        <v>99.95649934176636</v>
      </c>
    </row>
    <row r="11" spans="2:8" x14ac:dyDescent="0.3">
      <c r="B11" s="30" t="s">
        <v>148</v>
      </c>
      <c r="C11" s="3">
        <v>171813</v>
      </c>
      <c r="D11" s="3"/>
      <c r="E11" s="4">
        <v>174710</v>
      </c>
      <c r="F11" s="55">
        <v>174634</v>
      </c>
      <c r="G11" s="59">
        <f>+F11/C11*100</f>
        <v>101.64190136951221</v>
      </c>
      <c r="H11" s="59">
        <f>+F11/E11*100</f>
        <v>99.95649934176636</v>
      </c>
    </row>
    <row r="12" spans="2:8" x14ac:dyDescent="0.3">
      <c r="B12" s="30"/>
      <c r="C12" s="3"/>
      <c r="D12" s="3"/>
      <c r="E12" s="4"/>
      <c r="F12" s="28"/>
      <c r="G12" s="28"/>
      <c r="H12" s="28"/>
    </row>
    <row r="13" spans="2:8" x14ac:dyDescent="0.3">
      <c r="B13" s="5" t="s">
        <v>149</v>
      </c>
      <c r="C13" s="34">
        <v>68000</v>
      </c>
      <c r="D13" s="3"/>
      <c r="E13" s="56">
        <f>+SUM(E14:E15)</f>
        <v>136174</v>
      </c>
      <c r="F13" s="56">
        <f>+SUM(F14:F15)</f>
        <v>136914</v>
      </c>
      <c r="G13" s="59">
        <f>+F13/C13*100</f>
        <v>201.34411764705882</v>
      </c>
      <c r="H13" s="59">
        <f>+F13/E13*100</f>
        <v>100.54342238606489</v>
      </c>
    </row>
    <row r="14" spans="2:8" ht="26.4" x14ac:dyDescent="0.3">
      <c r="B14" s="30" t="s">
        <v>150</v>
      </c>
      <c r="C14" s="3"/>
      <c r="D14" s="3"/>
      <c r="E14" s="4">
        <v>19064</v>
      </c>
      <c r="F14" s="4">
        <v>19804</v>
      </c>
      <c r="G14" s="28"/>
      <c r="H14" s="28"/>
    </row>
    <row r="15" spans="2:8" x14ac:dyDescent="0.3">
      <c r="B15" s="30" t="s">
        <v>157</v>
      </c>
      <c r="C15" s="3">
        <v>68000</v>
      </c>
      <c r="D15" s="3"/>
      <c r="E15" s="4">
        <v>117110</v>
      </c>
      <c r="F15" s="55">
        <v>117110</v>
      </c>
      <c r="G15" s="59">
        <f>+F15/C15*100</f>
        <v>172.22058823529412</v>
      </c>
      <c r="H15" s="59">
        <f>+F15/E15*100</f>
        <v>100</v>
      </c>
    </row>
    <row r="16" spans="2:8" x14ac:dyDescent="0.3">
      <c r="B16" s="30"/>
      <c r="C16" s="3"/>
      <c r="D16" s="3"/>
      <c r="E16" s="4"/>
      <c r="F16" s="28"/>
      <c r="G16" s="28"/>
      <c r="H16" s="28"/>
    </row>
    <row r="17" spans="2:9" x14ac:dyDescent="0.3">
      <c r="B17" s="5" t="s">
        <v>151</v>
      </c>
      <c r="C17" s="34">
        <f>+SUM(C18:C21)</f>
        <v>1285532</v>
      </c>
      <c r="D17" s="3"/>
      <c r="E17" s="34">
        <f>+SUM(E18:E21)</f>
        <v>1555908</v>
      </c>
      <c r="F17" s="34">
        <f>+SUM(F18:F21)</f>
        <v>1560274</v>
      </c>
      <c r="G17" s="59">
        <f>+F17/C17*100</f>
        <v>121.37185227594489</v>
      </c>
      <c r="H17" s="59">
        <f>+F17/E17*100</f>
        <v>100.2806078508498</v>
      </c>
    </row>
    <row r="18" spans="2:9" x14ac:dyDescent="0.3">
      <c r="B18" s="30" t="s">
        <v>154</v>
      </c>
      <c r="C18" s="3">
        <v>239</v>
      </c>
      <c r="D18" s="3"/>
      <c r="E18" s="4">
        <v>6567</v>
      </c>
      <c r="F18" s="55">
        <v>6565</v>
      </c>
      <c r="G18" s="59">
        <f>+F18/C18*100</f>
        <v>2746.8619246861922</v>
      </c>
      <c r="H18" s="59">
        <f>+F18/E18*100</f>
        <v>99.969544693162788</v>
      </c>
    </row>
    <row r="19" spans="2:9" x14ac:dyDescent="0.3">
      <c r="B19" s="30" t="s">
        <v>153</v>
      </c>
      <c r="C19" s="3">
        <v>19765</v>
      </c>
      <c r="D19" s="3"/>
      <c r="E19" s="4">
        <v>21041</v>
      </c>
      <c r="F19" s="55">
        <v>20920</v>
      </c>
      <c r="G19" s="59">
        <f>+F19/C19*100</f>
        <v>105.84366304072856</v>
      </c>
      <c r="H19" s="59">
        <f>+F19/E19*100</f>
        <v>99.424932275081972</v>
      </c>
    </row>
    <row r="20" spans="2:9" x14ac:dyDescent="0.3">
      <c r="B20" s="30" t="s">
        <v>152</v>
      </c>
      <c r="C20" s="3">
        <v>1142523</v>
      </c>
      <c r="D20" s="3"/>
      <c r="E20" s="4">
        <v>1450700</v>
      </c>
      <c r="F20" s="55">
        <v>1456243</v>
      </c>
      <c r="G20" s="59">
        <f>+F20/C20*100</f>
        <v>127.45852818717873</v>
      </c>
      <c r="H20" s="59">
        <f>+F20/E20*100</f>
        <v>100.38209140414973</v>
      </c>
    </row>
    <row r="21" spans="2:9" x14ac:dyDescent="0.3">
      <c r="B21" s="30" t="s">
        <v>158</v>
      </c>
      <c r="C21" s="3">
        <v>123005</v>
      </c>
      <c r="D21" s="3"/>
      <c r="E21" s="4">
        <v>77600</v>
      </c>
      <c r="F21" s="55">
        <v>76546</v>
      </c>
      <c r="G21" s="59">
        <f>+F21/C21*100</f>
        <v>62.229990650786547</v>
      </c>
      <c r="H21" s="59">
        <f>+F21/E21*100</f>
        <v>98.641752577319579</v>
      </c>
    </row>
    <row r="22" spans="2:9" x14ac:dyDescent="0.3">
      <c r="B22" s="30"/>
      <c r="C22" s="3"/>
      <c r="D22" s="3"/>
      <c r="E22" s="4"/>
      <c r="F22" s="28"/>
      <c r="G22" s="28"/>
      <c r="H22" s="28"/>
    </row>
    <row r="23" spans="2:9" ht="26.4" x14ac:dyDescent="0.3">
      <c r="B23" s="5" t="s">
        <v>155</v>
      </c>
      <c r="C23" s="34">
        <v>65</v>
      </c>
      <c r="D23" s="3"/>
      <c r="E23" s="56">
        <v>80</v>
      </c>
      <c r="F23" s="35">
        <v>60</v>
      </c>
      <c r="G23" s="59">
        <f>+F23/C23*100</f>
        <v>92.307692307692307</v>
      </c>
      <c r="H23" s="59">
        <f>+F23/E23*100</f>
        <v>75</v>
      </c>
      <c r="I23" s="58"/>
    </row>
    <row r="24" spans="2:9" ht="26.4" x14ac:dyDescent="0.3">
      <c r="B24" s="30" t="s">
        <v>156</v>
      </c>
      <c r="C24" s="3">
        <v>65</v>
      </c>
      <c r="D24" s="3"/>
      <c r="E24" s="4">
        <v>80</v>
      </c>
      <c r="F24" s="28">
        <v>60</v>
      </c>
      <c r="G24" s="59">
        <f>+F24/C24*100</f>
        <v>92.307692307692307</v>
      </c>
      <c r="H24" s="59">
        <f>+F24/E24*100</f>
        <v>75</v>
      </c>
    </row>
    <row r="25" spans="2:9" x14ac:dyDescent="0.3">
      <c r="B25" s="30"/>
      <c r="C25" s="3"/>
      <c r="D25" s="3"/>
      <c r="E25" s="4"/>
      <c r="F25" s="28"/>
      <c r="G25" s="28"/>
      <c r="H25" s="28"/>
    </row>
    <row r="26" spans="2:9" x14ac:dyDescent="0.3">
      <c r="B26" s="10" t="s">
        <v>15</v>
      </c>
      <c r="C26" s="3"/>
      <c r="D26" s="3"/>
      <c r="E26" s="4"/>
      <c r="F26" s="28"/>
      <c r="G26" s="28"/>
      <c r="H26" s="28"/>
    </row>
    <row r="27" spans="2:9" x14ac:dyDescent="0.3">
      <c r="B27" s="30"/>
      <c r="C27" s="3"/>
      <c r="D27" s="3"/>
      <c r="E27" s="4"/>
      <c r="F27" s="28"/>
      <c r="G27" s="28"/>
      <c r="H27" s="28"/>
    </row>
    <row r="28" spans="2:9" ht="15.75" customHeight="1" x14ac:dyDescent="0.3">
      <c r="B28" s="5" t="s">
        <v>42</v>
      </c>
      <c r="C28" s="34">
        <f>+SUM(C29+C32+C35+C39+C45)</f>
        <v>1416570</v>
      </c>
      <c r="D28" s="3"/>
      <c r="E28" s="34">
        <f>+SUM(E29+E32+E35+E39+E45)</f>
        <v>1880254</v>
      </c>
      <c r="F28" s="34">
        <f>+SUM(F29+F32+F35+F39+F45)</f>
        <v>1723753</v>
      </c>
      <c r="G28" s="59">
        <f>+F28/C28*100</f>
        <v>121.68498556372083</v>
      </c>
      <c r="H28" s="59">
        <f>+F28/E28*100</f>
        <v>91.676603267430892</v>
      </c>
    </row>
    <row r="29" spans="2:9" ht="15.75" customHeight="1" x14ac:dyDescent="0.3">
      <c r="B29" s="5" t="s">
        <v>41</v>
      </c>
      <c r="C29" s="34">
        <v>12868</v>
      </c>
      <c r="D29" s="3"/>
      <c r="E29" s="3">
        <v>18960</v>
      </c>
      <c r="F29" s="57">
        <v>12609</v>
      </c>
      <c r="G29" s="59">
        <f>+F29/C29*100</f>
        <v>97.987255206714323</v>
      </c>
      <c r="H29" s="59">
        <f>+F29/E29*100</f>
        <v>66.50316455696202</v>
      </c>
    </row>
    <row r="30" spans="2:9" x14ac:dyDescent="0.3">
      <c r="B30" s="32" t="s">
        <v>40</v>
      </c>
      <c r="C30" s="3">
        <v>12868</v>
      </c>
      <c r="D30" s="3"/>
      <c r="E30" s="3">
        <v>18960</v>
      </c>
      <c r="F30" s="55">
        <v>12609</v>
      </c>
      <c r="G30" s="59">
        <f>+F30/C30*100</f>
        <v>97.987255206714323</v>
      </c>
      <c r="H30" s="59">
        <f>+F30/E30*100</f>
        <v>66.50316455696202</v>
      </c>
    </row>
    <row r="31" spans="2:9" x14ac:dyDescent="0.3">
      <c r="B31" s="31" t="s">
        <v>25</v>
      </c>
      <c r="C31" s="3"/>
      <c r="D31" s="3"/>
      <c r="E31" s="3"/>
      <c r="F31" s="28"/>
      <c r="G31" s="28"/>
      <c r="H31" s="28"/>
    </row>
    <row r="32" spans="2:9" x14ac:dyDescent="0.3">
      <c r="B32" s="5" t="s">
        <v>36</v>
      </c>
      <c r="C32" s="34">
        <v>76758</v>
      </c>
      <c r="D32" s="3"/>
      <c r="E32" s="34">
        <v>169146</v>
      </c>
      <c r="F32" s="57">
        <v>73612</v>
      </c>
      <c r="G32" s="59">
        <f>+F32/C32*100</f>
        <v>95.901404413872172</v>
      </c>
      <c r="H32" s="59">
        <f>+F32/E32*100</f>
        <v>43.519799463185649</v>
      </c>
    </row>
    <row r="33" spans="2:8" ht="13.5" customHeight="1" x14ac:dyDescent="0.3">
      <c r="B33" s="30" t="s">
        <v>148</v>
      </c>
      <c r="C33" s="3">
        <v>76758</v>
      </c>
      <c r="D33" s="3"/>
      <c r="E33" s="3">
        <v>169146</v>
      </c>
      <c r="F33" s="55">
        <v>73612</v>
      </c>
      <c r="G33" s="59">
        <f>+F33/C33*100</f>
        <v>95.901404413872172</v>
      </c>
      <c r="H33" s="59">
        <f>+F33/E33*100</f>
        <v>43.519799463185649</v>
      </c>
    </row>
    <row r="34" spans="2:8" ht="13.5" customHeight="1" x14ac:dyDescent="0.3">
      <c r="B34" s="30"/>
      <c r="C34" s="3"/>
      <c r="D34" s="3"/>
      <c r="E34" s="3"/>
      <c r="F34" s="28"/>
      <c r="G34" s="28"/>
      <c r="H34" s="28"/>
    </row>
    <row r="35" spans="2:8" ht="13.5" customHeight="1" x14ac:dyDescent="0.3">
      <c r="B35" s="5" t="s">
        <v>149</v>
      </c>
      <c r="C35" s="34">
        <f>+SUM(C36:C37)</f>
        <v>68000</v>
      </c>
      <c r="D35" s="3"/>
      <c r="E35" s="34">
        <f>+SUM(E36:E37)</f>
        <v>136174</v>
      </c>
      <c r="F35" s="34">
        <f>+SUM(F36:F37)</f>
        <v>136882</v>
      </c>
      <c r="G35" s="59">
        <f>+F35/C35*100</f>
        <v>201.2970588235294</v>
      </c>
      <c r="H35" s="59">
        <f>+F35/E35*100</f>
        <v>100.51992303964046</v>
      </c>
    </row>
    <row r="36" spans="2:8" ht="24.75" customHeight="1" x14ac:dyDescent="0.3">
      <c r="B36" s="30" t="s">
        <v>150</v>
      </c>
      <c r="C36" s="3">
        <v>0</v>
      </c>
      <c r="D36" s="3"/>
      <c r="E36" s="3">
        <v>19064</v>
      </c>
      <c r="F36" s="55">
        <v>19772</v>
      </c>
      <c r="G36" s="28"/>
      <c r="H36" s="28"/>
    </row>
    <row r="37" spans="2:8" ht="24.75" customHeight="1" x14ac:dyDescent="0.3">
      <c r="B37" s="30" t="s">
        <v>157</v>
      </c>
      <c r="C37" s="3">
        <v>68000</v>
      </c>
      <c r="D37" s="3"/>
      <c r="E37" s="3">
        <v>117110</v>
      </c>
      <c r="F37" s="55">
        <v>117110</v>
      </c>
      <c r="G37" s="59">
        <f>+F37/C37*100</f>
        <v>172.22058823529412</v>
      </c>
      <c r="H37" s="59">
        <f>+F37/E37*100</f>
        <v>100</v>
      </c>
    </row>
    <row r="38" spans="2:8" ht="13.5" customHeight="1" x14ac:dyDescent="0.3">
      <c r="B38" s="30"/>
      <c r="C38" s="3"/>
      <c r="D38" s="3"/>
      <c r="E38" s="3"/>
      <c r="F38" s="28"/>
      <c r="G38" s="28"/>
      <c r="H38" s="28"/>
    </row>
    <row r="39" spans="2:8" ht="13.5" customHeight="1" x14ac:dyDescent="0.3">
      <c r="B39" s="5" t="s">
        <v>151</v>
      </c>
      <c r="C39" s="34">
        <f>+SUM(C40:C43)</f>
        <v>1258944</v>
      </c>
      <c r="D39" s="3"/>
      <c r="E39" s="34">
        <f>+SUM(E40:E43)</f>
        <v>1555908</v>
      </c>
      <c r="F39" s="34">
        <f>+SUM(F40:F43)</f>
        <v>1500650</v>
      </c>
      <c r="G39" s="59">
        <f>+F39/C39*100</f>
        <v>119.19910655279344</v>
      </c>
      <c r="H39" s="59">
        <f>+F39/E39*100</f>
        <v>96.448504667371083</v>
      </c>
    </row>
    <row r="40" spans="2:8" ht="13.5" customHeight="1" x14ac:dyDescent="0.3">
      <c r="B40" s="30" t="s">
        <v>154</v>
      </c>
      <c r="C40" s="3">
        <v>239</v>
      </c>
      <c r="D40" s="3"/>
      <c r="E40" s="3">
        <v>6567</v>
      </c>
      <c r="F40" s="55">
        <v>6566</v>
      </c>
      <c r="G40" s="59">
        <f>+F40/C40*100</f>
        <v>2747.2803347280333</v>
      </c>
      <c r="H40" s="59">
        <f>+F40/E40*100</f>
        <v>99.984772346581394</v>
      </c>
    </row>
    <row r="41" spans="2:8" ht="13.5" customHeight="1" x14ac:dyDescent="0.3">
      <c r="B41" s="30" t="s">
        <v>153</v>
      </c>
      <c r="C41" s="3">
        <v>19765</v>
      </c>
      <c r="D41" s="3"/>
      <c r="E41" s="3">
        <v>21041</v>
      </c>
      <c r="F41" s="55">
        <v>20920</v>
      </c>
      <c r="G41" s="59">
        <f>+F41/C41*100</f>
        <v>105.84366304072856</v>
      </c>
      <c r="H41" s="59">
        <f>+F41/E41*100</f>
        <v>99.424932275081972</v>
      </c>
    </row>
    <row r="42" spans="2:8" x14ac:dyDescent="0.3">
      <c r="B42" s="30" t="s">
        <v>152</v>
      </c>
      <c r="C42" s="3">
        <v>1140294</v>
      </c>
      <c r="D42" s="3"/>
      <c r="E42" s="3">
        <v>1450700</v>
      </c>
      <c r="F42" s="55">
        <v>1455273</v>
      </c>
      <c r="G42" s="59">
        <f>+F42/C42*100</f>
        <v>127.62261311556493</v>
      </c>
      <c r="H42" s="59">
        <f>+F42/E42*100</f>
        <v>100.31522713172951</v>
      </c>
    </row>
    <row r="43" spans="2:8" x14ac:dyDescent="0.3">
      <c r="B43" s="30" t="s">
        <v>158</v>
      </c>
      <c r="C43" s="3">
        <v>98646</v>
      </c>
      <c r="D43" s="3"/>
      <c r="E43" s="3">
        <v>77600</v>
      </c>
      <c r="F43" s="55">
        <v>17891</v>
      </c>
      <c r="G43" s="59">
        <f>+F43/C43*100</f>
        <v>18.136569146240092</v>
      </c>
      <c r="H43" s="59">
        <f>+F43/E43*100</f>
        <v>23.055412371134022</v>
      </c>
    </row>
    <row r="44" spans="2:8" x14ac:dyDescent="0.3">
      <c r="B44" s="30"/>
      <c r="C44" s="3"/>
      <c r="D44" s="3"/>
      <c r="E44" s="3"/>
      <c r="F44" s="28"/>
      <c r="G44" s="28"/>
      <c r="H44" s="28"/>
    </row>
    <row r="45" spans="2:8" ht="26.4" x14ac:dyDescent="0.3">
      <c r="B45" s="5" t="s">
        <v>155</v>
      </c>
      <c r="C45" s="34">
        <v>0</v>
      </c>
      <c r="D45" s="3"/>
      <c r="E45" s="56">
        <v>66</v>
      </c>
      <c r="F45" s="35">
        <v>0</v>
      </c>
      <c r="G45" s="59" t="e">
        <f>+F45/C45*100</f>
        <v>#DIV/0!</v>
      </c>
      <c r="H45" s="59">
        <f>+F45/E45*100</f>
        <v>0</v>
      </c>
    </row>
    <row r="46" spans="2:8" ht="26.4" x14ac:dyDescent="0.3">
      <c r="B46" s="30" t="s">
        <v>156</v>
      </c>
      <c r="C46" s="3">
        <v>0</v>
      </c>
      <c r="D46" s="3"/>
      <c r="E46" s="4">
        <v>66</v>
      </c>
      <c r="F46" s="28">
        <v>0</v>
      </c>
      <c r="G46" s="59" t="e">
        <f>+F46/C46*100</f>
        <v>#DIV/0!</v>
      </c>
      <c r="H46" s="59">
        <f>+F46/E46*100</f>
        <v>0</v>
      </c>
    </row>
    <row r="47" spans="2:8" x14ac:dyDescent="0.3">
      <c r="B47" s="5"/>
      <c r="C47" s="3"/>
      <c r="D47" s="3"/>
      <c r="E47" s="4"/>
      <c r="F47" s="28"/>
      <c r="G47" s="28"/>
      <c r="H47" s="28"/>
    </row>
    <row r="57" spans="8:8" x14ac:dyDescent="0.3">
      <c r="H57" s="58"/>
    </row>
  </sheetData>
  <mergeCells count="1">
    <mergeCell ref="B2:H2"/>
  </mergeCells>
  <pageMargins left="0.70866141732283472" right="0.70866141732283472" top="0" bottom="0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workbookViewId="0">
      <selection activeCell="E21" sqref="E21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6"/>
      <c r="C1" s="16"/>
      <c r="D1" s="16"/>
      <c r="E1" s="2"/>
      <c r="F1" s="2"/>
      <c r="G1" s="2"/>
    </row>
    <row r="2" spans="2:7" ht="15.75" customHeight="1" x14ac:dyDescent="0.3">
      <c r="B2" s="249" t="s">
        <v>53</v>
      </c>
      <c r="C2" s="249"/>
      <c r="D2" s="249"/>
      <c r="E2" s="249"/>
      <c r="F2" s="249"/>
      <c r="G2" s="249"/>
    </row>
    <row r="3" spans="2:7" ht="17.399999999999999" x14ac:dyDescent="0.3">
      <c r="B3" s="16"/>
      <c r="C3" s="16"/>
      <c r="D3" s="16"/>
      <c r="E3" s="2"/>
      <c r="F3" s="2"/>
      <c r="G3" s="2"/>
    </row>
    <row r="4" spans="2:7" ht="26.4" x14ac:dyDescent="0.3">
      <c r="B4" s="38" t="s">
        <v>8</v>
      </c>
      <c r="C4" s="38" t="s">
        <v>263</v>
      </c>
      <c r="D4" s="38" t="s">
        <v>264</v>
      </c>
      <c r="E4" s="38" t="s">
        <v>265</v>
      </c>
      <c r="F4" s="38" t="s">
        <v>16</v>
      </c>
      <c r="G4" s="38" t="s">
        <v>54</v>
      </c>
    </row>
    <row r="5" spans="2:7" x14ac:dyDescent="0.3">
      <c r="B5" s="38">
        <v>1</v>
      </c>
      <c r="C5" s="38">
        <v>2</v>
      </c>
      <c r="D5" s="38">
        <v>3</v>
      </c>
      <c r="E5" s="38">
        <v>5</v>
      </c>
      <c r="F5" s="38" t="s">
        <v>18</v>
      </c>
      <c r="G5" s="38" t="s">
        <v>227</v>
      </c>
    </row>
    <row r="6" spans="2:7" ht="15.75" customHeight="1" x14ac:dyDescent="0.3">
      <c r="B6" s="5" t="s">
        <v>42</v>
      </c>
      <c r="C6" s="55">
        <v>1416570</v>
      </c>
      <c r="D6" s="3">
        <v>1778749</v>
      </c>
      <c r="E6" s="55">
        <v>1723753</v>
      </c>
      <c r="F6" s="59">
        <f>+E6/C6*100</f>
        <v>121.68498556372083</v>
      </c>
      <c r="G6" s="59">
        <f>+E6/D6*100</f>
        <v>96.908164108595415</v>
      </c>
    </row>
    <row r="7" spans="2:7" ht="15.75" customHeight="1" x14ac:dyDescent="0.3">
      <c r="B7" s="5" t="s">
        <v>256</v>
      </c>
      <c r="C7" s="55">
        <v>1416570</v>
      </c>
      <c r="D7" s="3">
        <v>1778749</v>
      </c>
      <c r="E7" s="55">
        <v>1723753</v>
      </c>
      <c r="F7" s="59">
        <f t="shared" ref="F7:F8" si="0">+E7/C7*100</f>
        <v>121.68498556372083</v>
      </c>
      <c r="G7" s="59">
        <f t="shared" ref="G7:G8" si="1">+E7/D7*100</f>
        <v>96.908164108595415</v>
      </c>
    </row>
    <row r="8" spans="2:7" x14ac:dyDescent="0.3">
      <c r="B8" s="12" t="s">
        <v>257</v>
      </c>
      <c r="C8" s="55">
        <v>1416570</v>
      </c>
      <c r="D8" s="3">
        <v>1778749</v>
      </c>
      <c r="E8" s="55">
        <v>1723753</v>
      </c>
      <c r="F8" s="59">
        <f t="shared" si="0"/>
        <v>121.68498556372083</v>
      </c>
      <c r="G8" s="59">
        <f t="shared" si="1"/>
        <v>96.908164108595415</v>
      </c>
    </row>
    <row r="9" spans="2:7" x14ac:dyDescent="0.3">
      <c r="B9" s="33"/>
      <c r="C9" s="3"/>
      <c r="D9" s="3"/>
      <c r="E9" s="28"/>
      <c r="F9" s="28"/>
      <c r="G9" s="28"/>
    </row>
    <row r="10" spans="2:7" x14ac:dyDescent="0.3">
      <c r="B10" s="5"/>
      <c r="C10" s="3"/>
      <c r="D10" s="3"/>
      <c r="E10" s="28"/>
      <c r="F10" s="28"/>
      <c r="G10" s="28"/>
    </row>
    <row r="11" spans="2:7" x14ac:dyDescent="0.3">
      <c r="B11" s="30"/>
      <c r="C11" s="3"/>
      <c r="D11" s="3"/>
      <c r="E11" s="28"/>
      <c r="F11" s="28"/>
      <c r="G11" s="28"/>
    </row>
    <row r="12" spans="2:7" x14ac:dyDescent="0.3">
      <c r="B12" s="10" t="s">
        <v>15</v>
      </c>
      <c r="C12" s="3"/>
      <c r="D12" s="3"/>
      <c r="E12" s="28"/>
      <c r="F12" s="28"/>
      <c r="G12" s="28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N23" sqref="N23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3">
      <c r="B2" s="249" t="s">
        <v>68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2:12" ht="15.75" customHeight="1" x14ac:dyDescent="0.3">
      <c r="B3" s="249" t="s">
        <v>45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2:12" ht="17.399999999999999" x14ac:dyDescent="0.3">
      <c r="B4" s="16"/>
      <c r="C4" s="16"/>
      <c r="D4" s="16"/>
      <c r="E4" s="16"/>
      <c r="F4" s="16"/>
      <c r="G4" s="16"/>
      <c r="H4" s="16"/>
      <c r="I4" s="16"/>
      <c r="J4" s="2"/>
      <c r="K4" s="2"/>
      <c r="L4" s="2"/>
    </row>
    <row r="5" spans="2:12" ht="25.5" customHeight="1" x14ac:dyDescent="0.3">
      <c r="B5" s="243" t="s">
        <v>8</v>
      </c>
      <c r="C5" s="244"/>
      <c r="D5" s="244"/>
      <c r="E5" s="244"/>
      <c r="F5" s="245"/>
      <c r="G5" s="40" t="s">
        <v>70</v>
      </c>
      <c r="H5" s="38" t="s">
        <v>71</v>
      </c>
      <c r="I5" s="40" t="s">
        <v>72</v>
      </c>
      <c r="J5" s="40" t="s">
        <v>73</v>
      </c>
      <c r="K5" s="40" t="s">
        <v>16</v>
      </c>
      <c r="L5" s="40" t="s">
        <v>54</v>
      </c>
    </row>
    <row r="6" spans="2:12" x14ac:dyDescent="0.3">
      <c r="B6" s="243">
        <v>1</v>
      </c>
      <c r="C6" s="244"/>
      <c r="D6" s="244"/>
      <c r="E6" s="244"/>
      <c r="F6" s="245"/>
      <c r="G6" s="40">
        <v>2</v>
      </c>
      <c r="H6" s="40">
        <v>3</v>
      </c>
      <c r="I6" s="40">
        <v>4</v>
      </c>
      <c r="J6" s="40">
        <v>5</v>
      </c>
      <c r="K6" s="40" t="s">
        <v>18</v>
      </c>
      <c r="L6" s="40" t="s">
        <v>19</v>
      </c>
    </row>
    <row r="7" spans="2:12" ht="26.4" x14ac:dyDescent="0.3">
      <c r="B7" s="5">
        <v>8</v>
      </c>
      <c r="C7" s="5"/>
      <c r="D7" s="5"/>
      <c r="E7" s="5"/>
      <c r="F7" s="5" t="s">
        <v>9</v>
      </c>
      <c r="G7" s="3"/>
      <c r="H7" s="3"/>
      <c r="I7" s="3"/>
      <c r="J7" s="28"/>
      <c r="K7" s="28"/>
      <c r="L7" s="28"/>
    </row>
    <row r="8" spans="2:12" x14ac:dyDescent="0.3">
      <c r="B8" s="5"/>
      <c r="C8" s="10">
        <v>84</v>
      </c>
      <c r="D8" s="10"/>
      <c r="E8" s="10"/>
      <c r="F8" s="10" t="s">
        <v>13</v>
      </c>
      <c r="G8" s="3"/>
      <c r="H8" s="3"/>
      <c r="I8" s="3"/>
      <c r="J8" s="28"/>
      <c r="K8" s="28"/>
      <c r="L8" s="28"/>
    </row>
    <row r="9" spans="2:12" ht="52.8" x14ac:dyDescent="0.3">
      <c r="B9" s="6"/>
      <c r="C9" s="6"/>
      <c r="D9" s="6">
        <v>841</v>
      </c>
      <c r="E9" s="6"/>
      <c r="F9" s="29" t="s">
        <v>46</v>
      </c>
      <c r="G9" s="3"/>
      <c r="H9" s="3"/>
      <c r="I9" s="3"/>
      <c r="J9" s="28"/>
      <c r="K9" s="28"/>
      <c r="L9" s="28"/>
    </row>
    <row r="10" spans="2:12" ht="26.4" x14ac:dyDescent="0.3">
      <c r="B10" s="6"/>
      <c r="C10" s="6"/>
      <c r="D10" s="6"/>
      <c r="E10" s="6">
        <v>8413</v>
      </c>
      <c r="F10" s="29" t="s">
        <v>47</v>
      </c>
      <c r="G10" s="3"/>
      <c r="H10" s="3"/>
      <c r="I10" s="3"/>
      <c r="J10" s="28"/>
      <c r="K10" s="28"/>
      <c r="L10" s="28"/>
    </row>
    <row r="11" spans="2:12" x14ac:dyDescent="0.3">
      <c r="B11" s="6"/>
      <c r="C11" s="6"/>
      <c r="D11" s="6"/>
      <c r="E11" s="7" t="s">
        <v>25</v>
      </c>
      <c r="F11" s="12"/>
      <c r="G11" s="3"/>
      <c r="H11" s="3"/>
      <c r="I11" s="3"/>
      <c r="J11" s="28"/>
      <c r="K11" s="28"/>
      <c r="L11" s="28"/>
    </row>
    <row r="12" spans="2:12" ht="26.4" x14ac:dyDescent="0.3">
      <c r="B12" s="8">
        <v>5</v>
      </c>
      <c r="C12" s="9"/>
      <c r="D12" s="9"/>
      <c r="E12" s="9"/>
      <c r="F12" s="21" t="s">
        <v>10</v>
      </c>
      <c r="G12" s="3"/>
      <c r="H12" s="3"/>
      <c r="I12" s="3"/>
      <c r="J12" s="28"/>
      <c r="K12" s="28"/>
      <c r="L12" s="28"/>
    </row>
    <row r="13" spans="2:12" ht="26.4" x14ac:dyDescent="0.3">
      <c r="B13" s="10"/>
      <c r="C13" s="10">
        <v>54</v>
      </c>
      <c r="D13" s="10"/>
      <c r="E13" s="10"/>
      <c r="F13" s="22" t="s">
        <v>14</v>
      </c>
      <c r="G13" s="3"/>
      <c r="H13" s="3"/>
      <c r="I13" s="4"/>
      <c r="J13" s="28"/>
      <c r="K13" s="28"/>
      <c r="L13" s="28"/>
    </row>
    <row r="14" spans="2:12" ht="66" x14ac:dyDescent="0.3">
      <c r="B14" s="10"/>
      <c r="C14" s="10"/>
      <c r="D14" s="10">
        <v>541</v>
      </c>
      <c r="E14" s="29"/>
      <c r="F14" s="29" t="s">
        <v>48</v>
      </c>
      <c r="G14" s="3"/>
      <c r="H14" s="3"/>
      <c r="I14" s="4"/>
      <c r="J14" s="28"/>
      <c r="K14" s="28"/>
      <c r="L14" s="28"/>
    </row>
    <row r="15" spans="2:12" ht="39.6" x14ac:dyDescent="0.3">
      <c r="B15" s="10"/>
      <c r="C15" s="10"/>
      <c r="D15" s="10"/>
      <c r="E15" s="29">
        <v>5413</v>
      </c>
      <c r="F15" s="29" t="s">
        <v>49</v>
      </c>
      <c r="G15" s="3"/>
      <c r="H15" s="3"/>
      <c r="I15" s="4"/>
      <c r="J15" s="28"/>
      <c r="K15" s="28"/>
      <c r="L15" s="28"/>
    </row>
    <row r="16" spans="2:12" x14ac:dyDescent="0.3">
      <c r="B16" s="11" t="s">
        <v>15</v>
      </c>
      <c r="C16" s="9"/>
      <c r="D16" s="9"/>
      <c r="E16" s="9"/>
      <c r="F16" s="21" t="s">
        <v>25</v>
      </c>
      <c r="G16" s="3"/>
      <c r="H16" s="3"/>
      <c r="I16" s="3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K25" sqref="K25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6"/>
      <c r="C1" s="16"/>
      <c r="D1" s="16"/>
      <c r="E1" s="16"/>
      <c r="F1" s="2"/>
      <c r="G1" s="2"/>
      <c r="H1" s="2"/>
    </row>
    <row r="2" spans="2:8" ht="15.75" customHeight="1" x14ac:dyDescent="0.3">
      <c r="B2" s="249" t="s">
        <v>50</v>
      </c>
      <c r="C2" s="249"/>
      <c r="D2" s="249"/>
      <c r="E2" s="249"/>
      <c r="F2" s="249"/>
      <c r="G2" s="249"/>
      <c r="H2" s="249"/>
    </row>
    <row r="3" spans="2:8" ht="17.399999999999999" x14ac:dyDescent="0.3">
      <c r="B3" s="16"/>
      <c r="C3" s="16"/>
      <c r="D3" s="16"/>
      <c r="E3" s="16"/>
      <c r="F3" s="2"/>
      <c r="G3" s="2"/>
      <c r="H3" s="2"/>
    </row>
    <row r="4" spans="2:8" ht="26.4" x14ac:dyDescent="0.3">
      <c r="B4" s="38" t="s">
        <v>8</v>
      </c>
      <c r="C4" s="38" t="s">
        <v>76</v>
      </c>
      <c r="D4" s="38" t="s">
        <v>71</v>
      </c>
      <c r="E4" s="38" t="s">
        <v>72</v>
      </c>
      <c r="F4" s="38" t="s">
        <v>73</v>
      </c>
      <c r="G4" s="38" t="s">
        <v>16</v>
      </c>
      <c r="H4" s="38" t="s">
        <v>54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x14ac:dyDescent="0.3">
      <c r="B6" s="5" t="s">
        <v>51</v>
      </c>
      <c r="C6" s="3"/>
      <c r="D6" s="3"/>
      <c r="E6" s="4"/>
      <c r="F6" s="28"/>
      <c r="G6" s="28"/>
      <c r="H6" s="28"/>
    </row>
    <row r="7" spans="2:8" x14ac:dyDescent="0.3">
      <c r="B7" s="5" t="s">
        <v>41</v>
      </c>
      <c r="C7" s="3"/>
      <c r="D7" s="3"/>
      <c r="E7" s="3"/>
      <c r="F7" s="28"/>
      <c r="G7" s="28"/>
      <c r="H7" s="28"/>
    </row>
    <row r="8" spans="2:8" x14ac:dyDescent="0.3">
      <c r="B8" s="32" t="s">
        <v>40</v>
      </c>
      <c r="C8" s="3"/>
      <c r="D8" s="3"/>
      <c r="E8" s="3"/>
      <c r="F8" s="28"/>
      <c r="G8" s="28"/>
      <c r="H8" s="28"/>
    </row>
    <row r="9" spans="2:8" x14ac:dyDescent="0.3">
      <c r="B9" s="31" t="s">
        <v>39</v>
      </c>
      <c r="C9" s="3"/>
      <c r="D9" s="3"/>
      <c r="E9" s="3"/>
      <c r="F9" s="28"/>
      <c r="G9" s="28"/>
      <c r="H9" s="28"/>
    </row>
    <row r="10" spans="2:8" x14ac:dyDescent="0.3">
      <c r="B10" s="31" t="s">
        <v>25</v>
      </c>
      <c r="C10" s="3"/>
      <c r="D10" s="3"/>
      <c r="E10" s="3"/>
      <c r="F10" s="28"/>
      <c r="G10" s="28"/>
      <c r="H10" s="28"/>
    </row>
    <row r="11" spans="2:8" x14ac:dyDescent="0.3">
      <c r="B11" s="5" t="s">
        <v>38</v>
      </c>
      <c r="C11" s="3"/>
      <c r="D11" s="3"/>
      <c r="E11" s="4"/>
      <c r="F11" s="28"/>
      <c r="G11" s="28"/>
      <c r="H11" s="28"/>
    </row>
    <row r="12" spans="2:8" x14ac:dyDescent="0.3">
      <c r="B12" s="30" t="s">
        <v>37</v>
      </c>
      <c r="C12" s="3"/>
      <c r="D12" s="3"/>
      <c r="E12" s="4"/>
      <c r="F12" s="28"/>
      <c r="G12" s="28"/>
      <c r="H12" s="28"/>
    </row>
    <row r="13" spans="2:8" x14ac:dyDescent="0.3">
      <c r="B13" s="5" t="s">
        <v>36</v>
      </c>
      <c r="C13" s="3"/>
      <c r="D13" s="3"/>
      <c r="E13" s="4"/>
      <c r="F13" s="28"/>
      <c r="G13" s="28"/>
      <c r="H13" s="28"/>
    </row>
    <row r="14" spans="2:8" x14ac:dyDescent="0.3">
      <c r="B14" s="30" t="s">
        <v>35</v>
      </c>
      <c r="C14" s="3"/>
      <c r="D14" s="3"/>
      <c r="E14" s="4"/>
      <c r="F14" s="28"/>
      <c r="G14" s="28"/>
      <c r="H14" s="28"/>
    </row>
    <row r="15" spans="2:8" x14ac:dyDescent="0.3">
      <c r="B15" s="10" t="s">
        <v>15</v>
      </c>
      <c r="C15" s="3"/>
      <c r="D15" s="3"/>
      <c r="E15" s="4"/>
      <c r="F15" s="28"/>
      <c r="G15" s="28"/>
      <c r="H15" s="28"/>
    </row>
    <row r="16" spans="2:8" x14ac:dyDescent="0.3">
      <c r="B16" s="30"/>
      <c r="C16" s="3"/>
      <c r="D16" s="3"/>
      <c r="E16" s="4"/>
      <c r="F16" s="28"/>
      <c r="G16" s="28"/>
      <c r="H16" s="28"/>
    </row>
    <row r="17" spans="2:8" ht="15.75" customHeight="1" x14ac:dyDescent="0.3">
      <c r="B17" s="5" t="s">
        <v>52</v>
      </c>
      <c r="C17" s="3"/>
      <c r="D17" s="3"/>
      <c r="E17" s="4"/>
      <c r="F17" s="28"/>
      <c r="G17" s="28"/>
      <c r="H17" s="28"/>
    </row>
    <row r="18" spans="2:8" ht="15.75" customHeight="1" x14ac:dyDescent="0.3">
      <c r="B18" s="5" t="s">
        <v>41</v>
      </c>
      <c r="C18" s="3"/>
      <c r="D18" s="3"/>
      <c r="E18" s="3"/>
      <c r="F18" s="28"/>
      <c r="G18" s="28"/>
      <c r="H18" s="28"/>
    </row>
    <row r="19" spans="2:8" x14ac:dyDescent="0.3">
      <c r="B19" s="32" t="s">
        <v>40</v>
      </c>
      <c r="C19" s="3"/>
      <c r="D19" s="3"/>
      <c r="E19" s="3"/>
      <c r="F19" s="28"/>
      <c r="G19" s="28"/>
      <c r="H19" s="28"/>
    </row>
    <row r="20" spans="2:8" x14ac:dyDescent="0.3">
      <c r="B20" s="31" t="s">
        <v>39</v>
      </c>
      <c r="C20" s="3"/>
      <c r="D20" s="3"/>
      <c r="E20" s="3"/>
      <c r="F20" s="28"/>
      <c r="G20" s="28"/>
      <c r="H20" s="28"/>
    </row>
    <row r="21" spans="2:8" x14ac:dyDescent="0.3">
      <c r="B21" s="31" t="s">
        <v>25</v>
      </c>
      <c r="C21" s="3"/>
      <c r="D21" s="3"/>
      <c r="E21" s="3"/>
      <c r="F21" s="28"/>
      <c r="G21" s="28"/>
      <c r="H21" s="28"/>
    </row>
    <row r="22" spans="2:8" x14ac:dyDescent="0.3">
      <c r="B22" s="5" t="s">
        <v>38</v>
      </c>
      <c r="C22" s="3"/>
      <c r="D22" s="3"/>
      <c r="E22" s="4"/>
      <c r="F22" s="28"/>
      <c r="G22" s="28"/>
      <c r="H22" s="28"/>
    </row>
    <row r="23" spans="2:8" x14ac:dyDescent="0.3">
      <c r="B23" s="30" t="s">
        <v>37</v>
      </c>
      <c r="C23" s="3"/>
      <c r="D23" s="3"/>
      <c r="E23" s="4"/>
      <c r="F23" s="28"/>
      <c r="G23" s="28"/>
      <c r="H23" s="28"/>
    </row>
    <row r="24" spans="2:8" x14ac:dyDescent="0.3">
      <c r="B24" s="5" t="s">
        <v>36</v>
      </c>
      <c r="C24" s="3"/>
      <c r="D24" s="3"/>
      <c r="E24" s="4"/>
      <c r="F24" s="28"/>
      <c r="G24" s="28"/>
      <c r="H24" s="28"/>
    </row>
    <row r="25" spans="2:8" x14ac:dyDescent="0.3">
      <c r="B25" s="30" t="s">
        <v>35</v>
      </c>
      <c r="C25" s="3"/>
      <c r="D25" s="3"/>
      <c r="E25" s="4"/>
      <c r="F25" s="28"/>
      <c r="G25" s="28"/>
      <c r="H25" s="28"/>
    </row>
    <row r="26" spans="2:8" x14ac:dyDescent="0.3">
      <c r="B26" s="10" t="s">
        <v>15</v>
      </c>
      <c r="C26" s="3"/>
      <c r="D26" s="3"/>
      <c r="E26" s="4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0"/>
  <sheetViews>
    <sheetView tabSelected="1" workbookViewId="0">
      <selection activeCell="D262" sqref="D262"/>
    </sheetView>
  </sheetViews>
  <sheetFormatPr defaultColWidth="12.5546875" defaultRowHeight="14.4" x14ac:dyDescent="0.3"/>
  <cols>
    <col min="1" max="1" width="9.6640625" style="73" customWidth="1"/>
    <col min="2" max="2" width="60" style="73" customWidth="1"/>
    <col min="3" max="3" width="19.109375" style="73" customWidth="1"/>
    <col min="4" max="4" width="15.6640625" style="73" customWidth="1"/>
    <col min="5" max="5" width="12.6640625" style="73" customWidth="1"/>
    <col min="6" max="7" width="15.109375" style="73" customWidth="1"/>
    <col min="8" max="8" width="16.6640625" style="73" hidden="1" customWidth="1"/>
    <col min="9" max="9" width="16.44140625" style="73" hidden="1" customWidth="1"/>
    <col min="10" max="10" width="12.5546875" style="73" hidden="1" customWidth="1"/>
    <col min="11" max="12" width="10.6640625" style="73" customWidth="1"/>
    <col min="13" max="26" width="9.109375" style="73" customWidth="1"/>
    <col min="27" max="16384" width="12.5546875" style="73"/>
  </cols>
  <sheetData>
    <row r="1" spans="1:26" ht="15.75" customHeight="1" x14ac:dyDescent="0.3">
      <c r="A1" s="249" t="s">
        <v>258</v>
      </c>
      <c r="B1" s="252"/>
      <c r="C1" s="252"/>
      <c r="D1" s="252"/>
      <c r="E1" s="252"/>
      <c r="F1" s="252"/>
      <c r="G1" s="252"/>
      <c r="H1" s="252"/>
      <c r="I1" s="71"/>
      <c r="J1" s="71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5.75" customHeight="1" x14ac:dyDescent="0.3">
      <c r="A2" s="16"/>
      <c r="B2" s="16"/>
      <c r="C2" s="16"/>
      <c r="D2" s="16"/>
      <c r="E2" s="16"/>
      <c r="F2" s="16"/>
      <c r="G2" s="16"/>
      <c r="H2" s="2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.75" customHeight="1" x14ac:dyDescent="0.3">
      <c r="A3" s="253" t="s">
        <v>259</v>
      </c>
      <c r="B3" s="253"/>
      <c r="C3" s="253"/>
      <c r="D3" s="253"/>
      <c r="E3" s="253"/>
      <c r="F3" s="253"/>
      <c r="G3" s="253"/>
      <c r="H3" s="253"/>
      <c r="I3" s="75"/>
      <c r="J3" s="75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36" customHeight="1" x14ac:dyDescent="0.3">
      <c r="A4" s="175">
        <v>18643</v>
      </c>
      <c r="B4" s="175" t="s">
        <v>245</v>
      </c>
      <c r="C4" s="38" t="s">
        <v>264</v>
      </c>
      <c r="D4" s="38" t="s">
        <v>265</v>
      </c>
      <c r="E4" s="38" t="s">
        <v>54</v>
      </c>
      <c r="F4" s="75"/>
      <c r="G4" s="75"/>
      <c r="H4" s="75"/>
      <c r="I4" s="75"/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5.75" customHeight="1" x14ac:dyDescent="0.3">
      <c r="A5" s="250">
        <v>1</v>
      </c>
      <c r="B5" s="251"/>
      <c r="C5" s="79">
        <v>2</v>
      </c>
      <c r="D5" s="79">
        <v>3</v>
      </c>
      <c r="E5" s="80" t="s">
        <v>163</v>
      </c>
      <c r="F5" s="81"/>
      <c r="G5" s="81"/>
      <c r="H5" s="81"/>
      <c r="I5" s="81"/>
      <c r="J5" s="81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75" customHeight="1" x14ac:dyDescent="0.3">
      <c r="A6" s="83"/>
      <c r="B6" s="84" t="s">
        <v>255</v>
      </c>
      <c r="C6" s="109">
        <f>+SUM(C8:C12)</f>
        <v>1885832</v>
      </c>
      <c r="D6" s="109">
        <f>+SUM(D8:D12)</f>
        <v>1723753</v>
      </c>
      <c r="E6" s="106">
        <f>SUM(D6/C6*100)</f>
        <v>91.405438024171829</v>
      </c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75" customHeight="1" x14ac:dyDescent="0.3">
      <c r="A7" s="86"/>
      <c r="B7" s="78"/>
      <c r="C7" s="107"/>
      <c r="D7" s="107"/>
      <c r="E7" s="108"/>
      <c r="F7" s="81"/>
      <c r="G7" s="81"/>
      <c r="H7" s="81"/>
      <c r="I7" s="81"/>
      <c r="J7" s="81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75" customHeight="1" x14ac:dyDescent="0.3">
      <c r="A8" s="110" t="s">
        <v>246</v>
      </c>
      <c r="B8" s="111" t="s">
        <v>247</v>
      </c>
      <c r="C8" s="109">
        <v>18960</v>
      </c>
      <c r="D8" s="109">
        <v>12609</v>
      </c>
      <c r="E8" s="106">
        <f>SUM(D8/C8*100)</f>
        <v>66.50316455696202</v>
      </c>
      <c r="F8" s="81"/>
      <c r="G8" s="81"/>
      <c r="H8" s="81"/>
      <c r="I8" s="81"/>
      <c r="J8" s="81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75" customHeight="1" x14ac:dyDescent="0.3">
      <c r="A9" s="110" t="s">
        <v>248</v>
      </c>
      <c r="B9" s="111" t="s">
        <v>249</v>
      </c>
      <c r="C9" s="109">
        <v>174710</v>
      </c>
      <c r="D9" s="109">
        <v>73612</v>
      </c>
      <c r="E9" s="106">
        <f>SUM(D9/C9*100)</f>
        <v>42.133821761776659</v>
      </c>
      <c r="F9" s="81"/>
      <c r="G9" s="81"/>
      <c r="H9" s="81"/>
      <c r="I9" s="81"/>
      <c r="J9" s="8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75" customHeight="1" x14ac:dyDescent="0.3">
      <c r="A10" s="110" t="s">
        <v>250</v>
      </c>
      <c r="B10" s="111" t="s">
        <v>266</v>
      </c>
      <c r="C10" s="109">
        <v>136174</v>
      </c>
      <c r="D10" s="109">
        <v>136882</v>
      </c>
      <c r="E10" s="106">
        <f>SUM(D10/C10*100)</f>
        <v>100.51992303964046</v>
      </c>
      <c r="F10" s="81"/>
      <c r="G10" s="81"/>
      <c r="H10" s="81"/>
      <c r="I10" s="81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75" customHeight="1" x14ac:dyDescent="0.3">
      <c r="A11" s="110" t="s">
        <v>251</v>
      </c>
      <c r="B11" s="111" t="s">
        <v>252</v>
      </c>
      <c r="C11" s="109">
        <v>1555908</v>
      </c>
      <c r="D11" s="109">
        <v>1500650</v>
      </c>
      <c r="E11" s="106">
        <f>SUM(D11/C11*100)</f>
        <v>96.448504667371083</v>
      </c>
      <c r="F11" s="81"/>
      <c r="G11" s="81"/>
      <c r="H11" s="81"/>
      <c r="I11" s="81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75" customHeight="1" x14ac:dyDescent="0.3">
      <c r="A12" s="110" t="s">
        <v>253</v>
      </c>
      <c r="B12" s="111" t="s">
        <v>254</v>
      </c>
      <c r="C12" s="109">
        <v>80</v>
      </c>
      <c r="D12" s="109">
        <v>0</v>
      </c>
      <c r="E12" s="106">
        <f>SUM(D12/C12*100)</f>
        <v>0</v>
      </c>
      <c r="F12" s="81"/>
      <c r="G12" s="81"/>
      <c r="H12" s="81"/>
      <c r="I12" s="81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75" customHeight="1" x14ac:dyDescent="0.3">
      <c r="A13" s="110"/>
      <c r="B13" s="111"/>
      <c r="C13" s="77"/>
      <c r="D13" s="77"/>
      <c r="E13" s="87"/>
      <c r="F13" s="81"/>
      <c r="G13" s="81"/>
      <c r="H13" s="81"/>
      <c r="I13" s="81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75" customHeight="1" x14ac:dyDescent="0.3">
      <c r="A14" s="88"/>
      <c r="B14" s="89"/>
      <c r="C14" s="77"/>
      <c r="D14" s="77"/>
      <c r="E14" s="87"/>
      <c r="F14" s="81"/>
      <c r="G14" s="81"/>
      <c r="H14" s="81"/>
      <c r="I14" s="81"/>
      <c r="J14" s="81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5.75" customHeight="1" x14ac:dyDescent="0.3">
      <c r="A15" s="86"/>
      <c r="B15" s="78"/>
      <c r="C15" s="79"/>
      <c r="D15" s="79"/>
      <c r="E15" s="80"/>
      <c r="F15" s="81"/>
      <c r="G15" s="81"/>
      <c r="H15" s="81"/>
      <c r="I15" s="81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75" customHeight="1" x14ac:dyDescent="0.3">
      <c r="A16" s="198"/>
      <c r="B16" s="199" t="s">
        <v>165</v>
      </c>
      <c r="C16" s="200">
        <f>+SUM(C18+C58+C129)</f>
        <v>1885832</v>
      </c>
      <c r="D16" s="200">
        <f>+SUM(D18+D58+D129)</f>
        <v>1723752.7</v>
      </c>
      <c r="E16" s="201">
        <f>SUM(D16/C16*100)</f>
        <v>91.405422116073964</v>
      </c>
      <c r="F16" s="81"/>
      <c r="G16" s="81"/>
      <c r="H16" s="81"/>
      <c r="I16" s="81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75" customHeight="1" x14ac:dyDescent="0.3">
      <c r="A17" s="105"/>
      <c r="B17" s="84"/>
      <c r="C17" s="104"/>
      <c r="D17" s="104"/>
      <c r="E17" s="85"/>
      <c r="F17" s="81"/>
      <c r="G17" s="81"/>
      <c r="H17" s="81"/>
      <c r="I17" s="81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75" customHeight="1" x14ac:dyDescent="0.3">
      <c r="A18" s="177" t="s">
        <v>228</v>
      </c>
      <c r="B18" s="178" t="s">
        <v>236</v>
      </c>
      <c r="C18" s="179">
        <f>+SUM(C19+C47)</f>
        <v>45568</v>
      </c>
      <c r="D18" s="179">
        <f>+SUM(D19+D47)</f>
        <v>39094.53</v>
      </c>
      <c r="E18" s="180">
        <f>SUM(D18/C18*100)</f>
        <v>85.793824613764045</v>
      </c>
      <c r="F18" s="81"/>
      <c r="G18" s="81"/>
      <c r="H18" s="81"/>
      <c r="I18" s="81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75" customHeight="1" x14ac:dyDescent="0.3">
      <c r="A19" s="183" t="s">
        <v>242</v>
      </c>
      <c r="B19" s="184" t="s">
        <v>229</v>
      </c>
      <c r="C19" s="106">
        <f>+SUM(C21+C34)</f>
        <v>43230</v>
      </c>
      <c r="D19" s="106">
        <f>+SUM(D21+D34)</f>
        <v>36757.409999999996</v>
      </c>
      <c r="E19" s="106">
        <f>SUM(D19/C19*100)</f>
        <v>85.027550312283125</v>
      </c>
      <c r="F19" s="75"/>
      <c r="G19" s="75"/>
      <c r="H19" s="75"/>
      <c r="I19" s="75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5" customHeight="1" x14ac:dyDescent="0.3">
      <c r="A20" s="111"/>
      <c r="B20" s="181" t="s">
        <v>166</v>
      </c>
      <c r="C20" s="114">
        <f>+SUM(C22+C29)</f>
        <v>24160</v>
      </c>
      <c r="D20" s="114">
        <f>+SUM(D23+D27+D29)</f>
        <v>16569.54</v>
      </c>
      <c r="E20" s="114">
        <f>SUM(D20/C20*100)</f>
        <v>68.582533112582794</v>
      </c>
      <c r="F20" s="75"/>
      <c r="G20" s="90"/>
      <c r="H20" s="90"/>
      <c r="I20" s="90"/>
      <c r="J20" s="90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5.75" customHeight="1" x14ac:dyDescent="0.3">
      <c r="A21" s="115">
        <v>3</v>
      </c>
      <c r="B21" s="116" t="s">
        <v>4</v>
      </c>
      <c r="C21" s="117">
        <f>+SUM(C22+C29)</f>
        <v>24160</v>
      </c>
      <c r="D21" s="117">
        <f>+SUM(D22+D29)</f>
        <v>17808.689999999999</v>
      </c>
      <c r="E21" s="118">
        <f>SUM(D21/C21*100)</f>
        <v>73.711465231788083</v>
      </c>
      <c r="F21" s="75"/>
      <c r="G21" s="92"/>
      <c r="H21" s="93"/>
      <c r="I21" s="93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4.25" customHeight="1" x14ac:dyDescent="0.3">
      <c r="A22" s="119">
        <v>31</v>
      </c>
      <c r="B22" s="120" t="s">
        <v>5</v>
      </c>
      <c r="C22" s="121">
        <v>23060</v>
      </c>
      <c r="D22" s="122">
        <f>+SUM(D23+D25+D27)</f>
        <v>17120.399999999998</v>
      </c>
      <c r="E22" s="122">
        <f>SUM(D22/C22*100)</f>
        <v>74.242844752818726</v>
      </c>
      <c r="F22" s="75"/>
      <c r="G22" s="75"/>
      <c r="H22" s="94" t="e">
        <f>SUM(#REF!)</f>
        <v>#REF!</v>
      </c>
      <c r="I22" s="95" t="e">
        <f>SUM(#REF!)</f>
        <v>#REF!</v>
      </c>
      <c r="J22" s="76">
        <f>SUM(C22:G22)</f>
        <v>40254.642844752816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4.25" customHeight="1" x14ac:dyDescent="0.3">
      <c r="A23" s="123">
        <v>311</v>
      </c>
      <c r="B23" s="124" t="s">
        <v>167</v>
      </c>
      <c r="C23" s="125"/>
      <c r="D23" s="136">
        <v>13631.96</v>
      </c>
      <c r="E23" s="126"/>
      <c r="F23" s="75"/>
      <c r="G23" s="96"/>
      <c r="H23" s="9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4.25" customHeight="1" x14ac:dyDescent="0.3">
      <c r="A24" s="127">
        <v>3111</v>
      </c>
      <c r="B24" s="128" t="s">
        <v>30</v>
      </c>
      <c r="C24" s="129"/>
      <c r="D24" s="136">
        <v>13631.96</v>
      </c>
      <c r="E24" s="131"/>
      <c r="F24" s="75"/>
      <c r="G24" s="99"/>
      <c r="H24" s="100"/>
      <c r="I24" s="100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4.25" customHeight="1" x14ac:dyDescent="0.3">
      <c r="A25" s="123">
        <v>312</v>
      </c>
      <c r="B25" s="124" t="s">
        <v>168</v>
      </c>
      <c r="C25" s="129"/>
      <c r="D25" s="130">
        <v>1239.1500000000001</v>
      </c>
      <c r="E25" s="131"/>
      <c r="F25" s="75"/>
      <c r="G25" s="99"/>
      <c r="H25" s="100"/>
      <c r="I25" s="100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4.25" customHeight="1" x14ac:dyDescent="0.3">
      <c r="A26" s="127">
        <v>3121</v>
      </c>
      <c r="B26" s="128" t="s">
        <v>168</v>
      </c>
      <c r="C26" s="129"/>
      <c r="D26" s="130">
        <v>1239.1500000000001</v>
      </c>
      <c r="E26" s="131"/>
      <c r="F26" s="75"/>
      <c r="G26" s="99"/>
      <c r="H26" s="100"/>
      <c r="I26" s="100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4.25" customHeight="1" x14ac:dyDescent="0.3">
      <c r="A27" s="123">
        <v>313</v>
      </c>
      <c r="B27" s="124" t="s">
        <v>99</v>
      </c>
      <c r="C27" s="117"/>
      <c r="D27" s="132">
        <f>SUM(D28:D28)</f>
        <v>2249.29</v>
      </c>
      <c r="E27" s="118"/>
      <c r="F27" s="75"/>
      <c r="G27" s="96"/>
      <c r="H27" s="97"/>
      <c r="I27" s="97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6" ht="14.25" customHeight="1" x14ac:dyDescent="0.3">
      <c r="A28" s="127">
        <v>3132</v>
      </c>
      <c r="B28" s="128" t="s">
        <v>100</v>
      </c>
      <c r="C28" s="129"/>
      <c r="D28" s="130">
        <v>2249.29</v>
      </c>
      <c r="E28" s="131"/>
      <c r="F28" s="75"/>
      <c r="G28" s="99"/>
      <c r="H28" s="100"/>
      <c r="I28" s="100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4.25" customHeight="1" x14ac:dyDescent="0.3">
      <c r="A29" s="119">
        <v>32</v>
      </c>
      <c r="B29" s="120" t="s">
        <v>12</v>
      </c>
      <c r="C29" s="133">
        <v>1100</v>
      </c>
      <c r="D29" s="132">
        <v>688.29</v>
      </c>
      <c r="E29" s="134">
        <f>SUM(D29/C29*100)</f>
        <v>62.571818181818188</v>
      </c>
      <c r="F29" s="75"/>
      <c r="G29" s="75"/>
      <c r="H29" s="94"/>
      <c r="I29" s="95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4.25" customHeight="1" x14ac:dyDescent="0.3">
      <c r="A30" s="123">
        <v>321</v>
      </c>
      <c r="B30" s="124" t="s">
        <v>31</v>
      </c>
      <c r="C30" s="117"/>
      <c r="D30" s="132">
        <v>688.29</v>
      </c>
      <c r="E30" s="118"/>
      <c r="F30" s="75"/>
      <c r="G30" s="96"/>
      <c r="H30" s="97"/>
      <c r="I30" s="97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5.75" customHeight="1" x14ac:dyDescent="0.3">
      <c r="A31" s="127" t="s">
        <v>169</v>
      </c>
      <c r="B31" s="128" t="s">
        <v>32</v>
      </c>
      <c r="C31" s="129"/>
      <c r="D31" s="130"/>
      <c r="E31" s="131"/>
      <c r="F31" s="75"/>
      <c r="G31" s="99"/>
      <c r="H31" s="72">
        <v>0</v>
      </c>
      <c r="I31" s="72">
        <v>0</v>
      </c>
      <c r="J31" s="72">
        <f>SUM(C31:G31)</f>
        <v>0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5.75" customHeight="1" x14ac:dyDescent="0.3">
      <c r="A32" s="127" t="s">
        <v>170</v>
      </c>
      <c r="B32" s="128" t="s">
        <v>101</v>
      </c>
      <c r="C32" s="129"/>
      <c r="D32" s="130">
        <v>688</v>
      </c>
      <c r="E32" s="131"/>
      <c r="F32" s="75"/>
      <c r="G32" s="99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5.75" customHeight="1" x14ac:dyDescent="0.3">
      <c r="A33" s="135"/>
      <c r="B33" s="113" t="s">
        <v>229</v>
      </c>
      <c r="C33" s="129"/>
      <c r="D33" s="136"/>
      <c r="E33" s="131"/>
      <c r="F33" s="75"/>
      <c r="G33" s="99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5.75" customHeight="1" x14ac:dyDescent="0.3">
      <c r="A34" s="137"/>
      <c r="B34" s="182" t="s">
        <v>171</v>
      </c>
      <c r="C34" s="117">
        <f>+SUM(C35+C42)</f>
        <v>19070</v>
      </c>
      <c r="D34" s="118">
        <f>+SUM(D35+D42)</f>
        <v>18948.719999999998</v>
      </c>
      <c r="E34" s="106">
        <f>SUM(D34/C34*100)</f>
        <v>99.364027267960125</v>
      </c>
      <c r="F34" s="75"/>
      <c r="G34" s="99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5.75" customHeight="1" x14ac:dyDescent="0.3">
      <c r="A35" s="119">
        <v>31</v>
      </c>
      <c r="B35" s="120" t="s">
        <v>5</v>
      </c>
      <c r="C35" s="117">
        <v>18310</v>
      </c>
      <c r="D35" s="118">
        <f>+SUM(D36+D38+D40)</f>
        <v>18203.099999999999</v>
      </c>
      <c r="E35" s="106">
        <f>SUM(D35/C35*100)</f>
        <v>99.416166029492075</v>
      </c>
      <c r="F35" s="75"/>
      <c r="G35" s="99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5.75" customHeight="1" x14ac:dyDescent="0.3">
      <c r="A36" s="123">
        <v>311</v>
      </c>
      <c r="B36" s="124" t="s">
        <v>167</v>
      </c>
      <c r="C36" s="129"/>
      <c r="D36" s="131">
        <v>14542.72</v>
      </c>
      <c r="E36" s="131"/>
      <c r="F36" s="75"/>
      <c r="G36" s="99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5.75" customHeight="1" x14ac:dyDescent="0.3">
      <c r="A37" s="127">
        <v>3111</v>
      </c>
      <c r="B37" s="128" t="s">
        <v>30</v>
      </c>
      <c r="C37" s="129"/>
      <c r="D37" s="131">
        <v>14542.72</v>
      </c>
      <c r="E37" s="131"/>
      <c r="F37" s="75"/>
      <c r="G37" s="99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5.75" customHeight="1" x14ac:dyDescent="0.3">
      <c r="A38" s="123">
        <v>312</v>
      </c>
      <c r="B38" s="124" t="s">
        <v>168</v>
      </c>
      <c r="C38" s="139"/>
      <c r="D38" s="131">
        <v>1260.8499999999999</v>
      </c>
      <c r="E38" s="131"/>
      <c r="F38" s="75"/>
      <c r="G38" s="99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5.75" customHeight="1" x14ac:dyDescent="0.3">
      <c r="A39" s="127">
        <v>3121</v>
      </c>
      <c r="B39" s="128" t="s">
        <v>168</v>
      </c>
      <c r="C39" s="129"/>
      <c r="D39" s="131">
        <v>1260.8499999999999</v>
      </c>
      <c r="E39" s="131"/>
      <c r="F39" s="75"/>
      <c r="G39" s="99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.75" customHeight="1" x14ac:dyDescent="0.3">
      <c r="A40" s="123">
        <v>313</v>
      </c>
      <c r="B40" s="124" t="s">
        <v>99</v>
      </c>
      <c r="C40" s="139"/>
      <c r="D40" s="131">
        <v>2399.5300000000002</v>
      </c>
      <c r="E40" s="106"/>
      <c r="F40" s="75"/>
      <c r="G40" s="99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5.75" customHeight="1" x14ac:dyDescent="0.3">
      <c r="A41" s="127">
        <v>3132</v>
      </c>
      <c r="B41" s="128" t="s">
        <v>100</v>
      </c>
      <c r="C41" s="129"/>
      <c r="D41" s="131">
        <v>2399.5300000000002</v>
      </c>
      <c r="E41" s="131"/>
      <c r="F41" s="75"/>
      <c r="G41" s="99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5.75" customHeight="1" x14ac:dyDescent="0.3">
      <c r="A42" s="119">
        <v>32</v>
      </c>
      <c r="B42" s="120" t="s">
        <v>12</v>
      </c>
      <c r="C42" s="139">
        <v>760</v>
      </c>
      <c r="D42" s="131">
        <v>745.62</v>
      </c>
      <c r="E42" s="106">
        <f>SUM(D42/C42*100)</f>
        <v>98.107894736842098</v>
      </c>
      <c r="F42" s="75"/>
      <c r="G42" s="99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5.75" customHeight="1" x14ac:dyDescent="0.3">
      <c r="A43" s="123">
        <v>321</v>
      </c>
      <c r="B43" s="124" t="s">
        <v>31</v>
      </c>
      <c r="C43" s="139"/>
      <c r="D43" s="131">
        <v>745.62</v>
      </c>
      <c r="E43" s="106"/>
      <c r="F43" s="75"/>
      <c r="G43" s="99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75" customHeight="1" x14ac:dyDescent="0.3">
      <c r="A44" s="127" t="s">
        <v>169</v>
      </c>
      <c r="B44" s="128" t="s">
        <v>32</v>
      </c>
      <c r="C44" s="129"/>
      <c r="D44" s="131"/>
      <c r="E44" s="131"/>
      <c r="F44" s="75"/>
      <c r="G44" s="99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5.75" customHeight="1" x14ac:dyDescent="0.3">
      <c r="A45" s="127" t="s">
        <v>170</v>
      </c>
      <c r="B45" s="128" t="s">
        <v>101</v>
      </c>
      <c r="C45" s="129"/>
      <c r="D45" s="131">
        <v>745.62</v>
      </c>
      <c r="E45" s="131"/>
      <c r="F45" s="75"/>
      <c r="G45" s="99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.75" customHeight="1" x14ac:dyDescent="0.3">
      <c r="A46" s="127"/>
      <c r="B46" s="128"/>
      <c r="C46" s="129"/>
      <c r="D46" s="131"/>
      <c r="E46" s="131"/>
      <c r="F46" s="75"/>
      <c r="G46" s="99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5.75" customHeight="1" x14ac:dyDescent="0.3">
      <c r="A47" s="185" t="s">
        <v>276</v>
      </c>
      <c r="B47" s="186" t="s">
        <v>233</v>
      </c>
      <c r="C47" s="155">
        <f>+SUM(C49+C53+C57)</f>
        <v>2338</v>
      </c>
      <c r="D47" s="155">
        <f>+SUM(D49+D53+D57)</f>
        <v>2337.12</v>
      </c>
      <c r="E47" s="106">
        <f>SUM(D47/C47*100)</f>
        <v>99.9623609923011</v>
      </c>
      <c r="F47" s="75"/>
      <c r="G47" s="99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5.75" customHeight="1" x14ac:dyDescent="0.3">
      <c r="A48" s="153"/>
      <c r="B48" s="187" t="s">
        <v>234</v>
      </c>
      <c r="C48" s="154"/>
      <c r="D48" s="155"/>
      <c r="E48" s="131"/>
      <c r="F48" s="75"/>
      <c r="G48" s="99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5.75" customHeight="1" x14ac:dyDescent="0.3">
      <c r="A49" s="156">
        <v>32</v>
      </c>
      <c r="B49" s="157" t="s">
        <v>12</v>
      </c>
      <c r="C49" s="176">
        <v>367</v>
      </c>
      <c r="D49" s="145">
        <v>366.22</v>
      </c>
      <c r="E49" s="117">
        <f>(D49/C49)*100</f>
        <v>99.787465940054503</v>
      </c>
      <c r="F49" s="75"/>
      <c r="G49" s="99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75" customHeight="1" x14ac:dyDescent="0.3">
      <c r="A50" s="158">
        <v>3222</v>
      </c>
      <c r="B50" s="159" t="s">
        <v>223</v>
      </c>
      <c r="C50" s="145"/>
      <c r="D50" s="145">
        <v>366.22</v>
      </c>
      <c r="E50" s="131"/>
      <c r="F50" s="75"/>
      <c r="G50" s="99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5.75" customHeight="1" x14ac:dyDescent="0.3">
      <c r="A51" s="158"/>
      <c r="B51" s="159"/>
      <c r="C51" s="145"/>
      <c r="D51" s="145"/>
      <c r="E51" s="131"/>
      <c r="F51" s="75"/>
      <c r="G51" s="99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5.75" customHeight="1" x14ac:dyDescent="0.3">
      <c r="A52" s="151"/>
      <c r="B52" s="187" t="s">
        <v>171</v>
      </c>
      <c r="C52" s="160"/>
      <c r="D52" s="160"/>
      <c r="E52" s="131"/>
      <c r="F52" s="75"/>
      <c r="G52" s="99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5.75" customHeight="1" x14ac:dyDescent="0.3">
      <c r="A53" s="156">
        <v>32</v>
      </c>
      <c r="B53" s="157" t="s">
        <v>270</v>
      </c>
      <c r="C53" s="161">
        <v>1971</v>
      </c>
      <c r="D53" s="161">
        <v>1970.9</v>
      </c>
      <c r="E53" s="117">
        <f>(D53/C53)*100</f>
        <v>99.9949264332826</v>
      </c>
      <c r="F53" s="75"/>
      <c r="G53" s="99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 x14ac:dyDescent="0.3">
      <c r="A54" s="158">
        <v>3222</v>
      </c>
      <c r="B54" s="159" t="s">
        <v>223</v>
      </c>
      <c r="C54" s="161"/>
      <c r="D54" s="161">
        <v>1970.9</v>
      </c>
      <c r="E54" s="131"/>
      <c r="F54" s="75"/>
      <c r="G54" s="99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 x14ac:dyDescent="0.3">
      <c r="A55" s="158"/>
      <c r="B55" s="159"/>
      <c r="C55" s="161"/>
      <c r="D55" s="162"/>
      <c r="E55" s="131"/>
      <c r="F55" s="75"/>
      <c r="G55" s="99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 x14ac:dyDescent="0.3">
      <c r="A56" s="127"/>
      <c r="B56" s="128"/>
      <c r="C56" s="129"/>
      <c r="D56" s="131"/>
      <c r="E56" s="131"/>
      <c r="F56" s="75"/>
      <c r="G56" s="99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 x14ac:dyDescent="0.3">
      <c r="A57" s="127"/>
      <c r="B57" s="128"/>
      <c r="C57" s="129"/>
      <c r="D57" s="136"/>
      <c r="E57" s="131"/>
      <c r="F57" s="75"/>
      <c r="G57" s="99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 x14ac:dyDescent="0.3">
      <c r="A58" s="188" t="s">
        <v>232</v>
      </c>
      <c r="B58" s="189" t="s">
        <v>237</v>
      </c>
      <c r="C58" s="118">
        <f>+SUM(C59+C91+C118+C124)</f>
        <v>1566316</v>
      </c>
      <c r="D58" s="118">
        <f>+SUM(D59+D91+D118+D124)</f>
        <v>1568903</v>
      </c>
      <c r="E58" s="117">
        <f>(D58/C58)*100</f>
        <v>100.16516462833809</v>
      </c>
      <c r="F58" s="75"/>
      <c r="G58" s="99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 x14ac:dyDescent="0.3">
      <c r="A59" s="190" t="s">
        <v>206</v>
      </c>
      <c r="B59" s="182" t="s">
        <v>213</v>
      </c>
      <c r="C59" s="118">
        <v>84410</v>
      </c>
      <c r="D59" s="118">
        <v>84410</v>
      </c>
      <c r="E59" s="118"/>
      <c r="F59" s="75"/>
      <c r="G59" s="99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 x14ac:dyDescent="0.3">
      <c r="A60" s="141">
        <v>3</v>
      </c>
      <c r="B60" s="138" t="s">
        <v>4</v>
      </c>
      <c r="C60" s="118">
        <f>+SUM(C61+C87)</f>
        <v>84410</v>
      </c>
      <c r="D60" s="118">
        <f>+SUM(D61+D87)</f>
        <v>84410</v>
      </c>
      <c r="E60" s="118"/>
      <c r="F60" s="75"/>
      <c r="G60" s="99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 x14ac:dyDescent="0.3">
      <c r="A61" s="142">
        <v>32</v>
      </c>
      <c r="B61" s="143" t="s">
        <v>12</v>
      </c>
      <c r="C61" s="118">
        <f>+SUM(C62+C66+C73+C82)</f>
        <v>83210</v>
      </c>
      <c r="D61" s="118">
        <f>+SUM(D62+D66+D73+D82)</f>
        <v>83210</v>
      </c>
      <c r="E61" s="117">
        <f>(D61/C61)*100</f>
        <v>100</v>
      </c>
      <c r="F61" s="75"/>
      <c r="G61" s="99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 x14ac:dyDescent="0.3">
      <c r="A62" s="123">
        <v>321</v>
      </c>
      <c r="B62" s="124" t="s">
        <v>31</v>
      </c>
      <c r="C62" s="118">
        <v>27300</v>
      </c>
      <c r="D62" s="118">
        <f>+SUM(D63:D65)</f>
        <v>28231.77</v>
      </c>
      <c r="E62" s="117"/>
      <c r="F62" s="75"/>
      <c r="G62" s="99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 x14ac:dyDescent="0.3">
      <c r="A63" s="127">
        <v>3211</v>
      </c>
      <c r="B63" s="128" t="s">
        <v>32</v>
      </c>
      <c r="C63" s="131"/>
      <c r="D63" s="130">
        <v>7437.71</v>
      </c>
      <c r="E63" s="118"/>
      <c r="F63" s="75"/>
      <c r="G63" s="99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 x14ac:dyDescent="0.3">
      <c r="A64" s="127">
        <v>3212</v>
      </c>
      <c r="B64" s="128" t="s">
        <v>214</v>
      </c>
      <c r="C64" s="131"/>
      <c r="D64" s="130">
        <v>20106.560000000001</v>
      </c>
      <c r="E64" s="118"/>
      <c r="F64" s="75"/>
      <c r="G64" s="99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 x14ac:dyDescent="0.3">
      <c r="A65" s="127">
        <v>3213</v>
      </c>
      <c r="B65" s="128" t="s">
        <v>215</v>
      </c>
      <c r="C65" s="131"/>
      <c r="D65" s="130">
        <v>687.5</v>
      </c>
      <c r="E65" s="118"/>
      <c r="F65" s="75"/>
      <c r="G65" s="99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 x14ac:dyDescent="0.3">
      <c r="A66" s="123">
        <v>322</v>
      </c>
      <c r="B66" s="124" t="s">
        <v>103</v>
      </c>
      <c r="C66" s="118">
        <v>24540</v>
      </c>
      <c r="D66" s="132">
        <f>+SUM(D67:D72)</f>
        <v>28556.559999999998</v>
      </c>
      <c r="E66" s="118"/>
      <c r="F66" s="75"/>
      <c r="G66" s="99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 x14ac:dyDescent="0.3">
      <c r="A67" s="127" t="s">
        <v>174</v>
      </c>
      <c r="B67" s="128" t="s">
        <v>104</v>
      </c>
      <c r="C67" s="131"/>
      <c r="D67" s="130">
        <v>9392.23</v>
      </c>
      <c r="E67" s="118"/>
      <c r="F67" s="75"/>
      <c r="G67" s="99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 x14ac:dyDescent="0.3">
      <c r="A68" s="127">
        <v>3222</v>
      </c>
      <c r="B68" s="128" t="s">
        <v>175</v>
      </c>
      <c r="C68" s="131"/>
      <c r="D68" s="130">
        <v>139.35</v>
      </c>
      <c r="E68" s="118"/>
      <c r="F68" s="75"/>
      <c r="G68" s="99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 x14ac:dyDescent="0.3">
      <c r="A69" s="127">
        <v>3223</v>
      </c>
      <c r="B69" s="128" t="s">
        <v>106</v>
      </c>
      <c r="C69" s="131"/>
      <c r="D69" s="130">
        <v>18426.05</v>
      </c>
      <c r="E69" s="118"/>
      <c r="F69" s="75"/>
      <c r="G69" s="99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 x14ac:dyDescent="0.3">
      <c r="A70" s="127">
        <v>3224</v>
      </c>
      <c r="B70" s="128" t="s">
        <v>216</v>
      </c>
      <c r="C70" s="131"/>
      <c r="D70" s="130">
        <v>272.55</v>
      </c>
      <c r="E70" s="118"/>
      <c r="F70" s="75"/>
      <c r="G70" s="99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 x14ac:dyDescent="0.3">
      <c r="A71" s="127">
        <v>3225</v>
      </c>
      <c r="B71" s="128" t="s">
        <v>187</v>
      </c>
      <c r="C71" s="131"/>
      <c r="D71" s="130">
        <v>173.2</v>
      </c>
      <c r="E71" s="118"/>
      <c r="F71" s="75"/>
      <c r="G71" s="99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 x14ac:dyDescent="0.3">
      <c r="A72" s="127">
        <v>3227</v>
      </c>
      <c r="B72" s="128" t="s">
        <v>277</v>
      </c>
      <c r="C72" s="131"/>
      <c r="D72" s="130">
        <v>153.18</v>
      </c>
      <c r="E72" s="118"/>
      <c r="F72" s="75"/>
      <c r="G72" s="99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 x14ac:dyDescent="0.3">
      <c r="A73" s="123">
        <v>323</v>
      </c>
      <c r="B73" s="124" t="s">
        <v>109</v>
      </c>
      <c r="C73" s="118">
        <v>25500</v>
      </c>
      <c r="D73" s="132">
        <f>+SUM(D74:D81)</f>
        <v>22744.91</v>
      </c>
      <c r="E73" s="118"/>
      <c r="F73" s="75"/>
      <c r="G73" s="99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 x14ac:dyDescent="0.3">
      <c r="A74" s="127">
        <v>3231</v>
      </c>
      <c r="B74" s="128" t="s">
        <v>110</v>
      </c>
      <c r="C74" s="131"/>
      <c r="D74" s="131">
        <v>1907.92</v>
      </c>
      <c r="E74" s="118"/>
      <c r="F74" s="75"/>
      <c r="G74" s="99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 x14ac:dyDescent="0.3">
      <c r="A75" s="127">
        <v>3232</v>
      </c>
      <c r="B75" s="128" t="s">
        <v>111</v>
      </c>
      <c r="C75" s="131"/>
      <c r="D75" s="131">
        <v>1946.3</v>
      </c>
      <c r="E75" s="118"/>
      <c r="F75" s="75"/>
      <c r="G75" s="99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 x14ac:dyDescent="0.3">
      <c r="A76" s="127">
        <v>3233</v>
      </c>
      <c r="B76" s="128" t="s">
        <v>217</v>
      </c>
      <c r="C76" s="131"/>
      <c r="D76" s="131">
        <v>0</v>
      </c>
      <c r="E76" s="118"/>
      <c r="F76" s="75"/>
      <c r="G76" s="99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 x14ac:dyDescent="0.3">
      <c r="A77" s="127">
        <v>3234</v>
      </c>
      <c r="B77" s="128" t="s">
        <v>113</v>
      </c>
      <c r="C77" s="131"/>
      <c r="D77" s="131">
        <v>4041.04</v>
      </c>
      <c r="E77" s="118"/>
      <c r="F77" s="75"/>
      <c r="G77" s="99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 x14ac:dyDescent="0.3">
      <c r="A78" s="127">
        <v>3235</v>
      </c>
      <c r="B78" s="128" t="s">
        <v>218</v>
      </c>
      <c r="C78" s="131"/>
      <c r="D78" s="131">
        <v>6786.65</v>
      </c>
      <c r="E78" s="118"/>
      <c r="F78" s="75"/>
      <c r="G78" s="99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 x14ac:dyDescent="0.3">
      <c r="A79" s="127">
        <v>3236</v>
      </c>
      <c r="B79" s="128" t="s">
        <v>219</v>
      </c>
      <c r="C79" s="131"/>
      <c r="D79" s="131">
        <v>2548.3200000000002</v>
      </c>
      <c r="E79" s="118"/>
      <c r="F79" s="75"/>
      <c r="G79" s="99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 x14ac:dyDescent="0.3">
      <c r="A80" s="127">
        <v>3238</v>
      </c>
      <c r="B80" s="128" t="s">
        <v>117</v>
      </c>
      <c r="C80" s="131"/>
      <c r="D80" s="131">
        <v>4824.7</v>
      </c>
      <c r="E80" s="118"/>
      <c r="F80" s="75"/>
      <c r="G80" s="99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 x14ac:dyDescent="0.3">
      <c r="A81" s="127">
        <v>3239</v>
      </c>
      <c r="B81" s="128" t="s">
        <v>118</v>
      </c>
      <c r="C81" s="131"/>
      <c r="D81" s="131">
        <v>689.98</v>
      </c>
      <c r="E81" s="118"/>
      <c r="F81" s="75"/>
      <c r="G81" s="99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 x14ac:dyDescent="0.3">
      <c r="A82" s="123">
        <v>329</v>
      </c>
      <c r="B82" s="124" t="s">
        <v>126</v>
      </c>
      <c r="C82" s="118">
        <v>5870</v>
      </c>
      <c r="D82" s="118">
        <f>+SUM(D83:D86)</f>
        <v>3676.7599999999998</v>
      </c>
      <c r="E82" s="118"/>
      <c r="F82" s="75"/>
      <c r="G82" s="99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 x14ac:dyDescent="0.3">
      <c r="A83" s="127">
        <v>3292</v>
      </c>
      <c r="B83" s="128" t="s">
        <v>121</v>
      </c>
      <c r="C83" s="131"/>
      <c r="D83" s="131">
        <v>1025.79</v>
      </c>
      <c r="E83" s="118"/>
      <c r="F83" s="75"/>
      <c r="G83" s="99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 x14ac:dyDescent="0.3">
      <c r="A84" s="127">
        <v>3294</v>
      </c>
      <c r="B84" s="128" t="s">
        <v>123</v>
      </c>
      <c r="C84" s="131"/>
      <c r="D84" s="131">
        <v>285</v>
      </c>
      <c r="E84" s="118"/>
      <c r="F84" s="75"/>
      <c r="G84" s="99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 x14ac:dyDescent="0.3">
      <c r="A85" s="127">
        <v>3295</v>
      </c>
      <c r="B85" s="128" t="s">
        <v>124</v>
      </c>
      <c r="C85" s="131"/>
      <c r="D85" s="131">
        <v>2102.29</v>
      </c>
      <c r="E85" s="118"/>
      <c r="F85" s="75"/>
      <c r="G85" s="99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 x14ac:dyDescent="0.3">
      <c r="A86" s="127">
        <v>3299</v>
      </c>
      <c r="B86" s="128" t="s">
        <v>126</v>
      </c>
      <c r="C86" s="131"/>
      <c r="D86" s="131">
        <v>263.68</v>
      </c>
      <c r="E86" s="118"/>
      <c r="F86" s="75"/>
      <c r="G86" s="99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 x14ac:dyDescent="0.3">
      <c r="A87" s="123">
        <v>34</v>
      </c>
      <c r="B87" s="124" t="s">
        <v>209</v>
      </c>
      <c r="C87" s="118">
        <v>1200</v>
      </c>
      <c r="D87" s="145">
        <v>1200</v>
      </c>
      <c r="E87" s="117">
        <f>(D87/C87)*100</f>
        <v>100</v>
      </c>
      <c r="F87" s="75"/>
      <c r="G87" s="99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 x14ac:dyDescent="0.3">
      <c r="A88" s="123">
        <v>343</v>
      </c>
      <c r="B88" s="124" t="s">
        <v>128</v>
      </c>
      <c r="C88" s="118">
        <v>1200</v>
      </c>
      <c r="D88" s="145">
        <v>1200</v>
      </c>
      <c r="E88" s="117"/>
      <c r="F88" s="75"/>
      <c r="G88" s="99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 x14ac:dyDescent="0.3">
      <c r="A89" s="127">
        <v>3431</v>
      </c>
      <c r="B89" s="128" t="s">
        <v>129</v>
      </c>
      <c r="C89" s="144"/>
      <c r="D89" s="145">
        <v>1200</v>
      </c>
      <c r="E89" s="144"/>
      <c r="F89" s="75"/>
      <c r="G89" s="99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 x14ac:dyDescent="0.3">
      <c r="A90" s="127"/>
      <c r="B90" s="128"/>
      <c r="C90" s="129"/>
      <c r="D90" s="136"/>
      <c r="E90" s="131"/>
      <c r="F90" s="75"/>
      <c r="G90" s="99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 x14ac:dyDescent="0.3">
      <c r="A91" s="146"/>
      <c r="B91" s="192" t="s">
        <v>207</v>
      </c>
      <c r="C91" s="117">
        <f>SUM(C92)</f>
        <v>1449206</v>
      </c>
      <c r="D91" s="117">
        <v>1451793</v>
      </c>
      <c r="E91" s="117">
        <f>(D91/C91)*100</f>
        <v>100.17851154356248</v>
      </c>
      <c r="F91" s="75"/>
      <c r="G91" s="99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 x14ac:dyDescent="0.3">
      <c r="A92" s="141">
        <v>3</v>
      </c>
      <c r="B92" s="138" t="s">
        <v>4</v>
      </c>
      <c r="C92" s="117">
        <f>+SUM(C93+C100+C115)</f>
        <v>1449206</v>
      </c>
      <c r="D92" s="117">
        <f>+SUM(D93+D100+D115)</f>
        <v>1451793.35</v>
      </c>
      <c r="E92" s="117">
        <f>(D92/C92)*100</f>
        <v>100.17853569471835</v>
      </c>
      <c r="F92" s="75"/>
      <c r="G92" s="99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 x14ac:dyDescent="0.3">
      <c r="A93" s="119">
        <v>31</v>
      </c>
      <c r="B93" s="120" t="s">
        <v>5</v>
      </c>
      <c r="C93" s="117">
        <f>+SUM(C94+C96+C98)</f>
        <v>1444000</v>
      </c>
      <c r="D93" s="117">
        <f>+SUM(D94+D96+D98)</f>
        <v>1447923.92</v>
      </c>
      <c r="E93" s="117">
        <f>(D93/C93)*100</f>
        <v>100.27173961218836</v>
      </c>
      <c r="F93" s="75"/>
      <c r="G93" s="99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 x14ac:dyDescent="0.3">
      <c r="A94" s="123">
        <v>311</v>
      </c>
      <c r="B94" s="124" t="s">
        <v>167</v>
      </c>
      <c r="C94" s="147">
        <v>1205000</v>
      </c>
      <c r="D94" s="117">
        <v>1205068.25</v>
      </c>
      <c r="E94" s="117"/>
      <c r="F94" s="75"/>
      <c r="G94" s="99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 x14ac:dyDescent="0.3">
      <c r="A95" s="127">
        <v>3111</v>
      </c>
      <c r="B95" s="128" t="s">
        <v>30</v>
      </c>
      <c r="C95" s="147"/>
      <c r="D95" s="147">
        <v>1205068.25</v>
      </c>
      <c r="E95" s="117"/>
      <c r="F95" s="75"/>
      <c r="G95" s="99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 x14ac:dyDescent="0.3">
      <c r="A96" s="123">
        <v>312</v>
      </c>
      <c r="B96" s="124" t="s">
        <v>168</v>
      </c>
      <c r="C96" s="147">
        <v>45000</v>
      </c>
      <c r="D96" s="117">
        <v>52041.16</v>
      </c>
      <c r="E96" s="117"/>
      <c r="F96" s="75"/>
      <c r="G96" s="99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 x14ac:dyDescent="0.3">
      <c r="A97" s="127">
        <v>3121</v>
      </c>
      <c r="B97" s="128" t="s">
        <v>168</v>
      </c>
      <c r="C97" s="147"/>
      <c r="D97" s="147">
        <v>52041.16</v>
      </c>
      <c r="E97" s="117"/>
      <c r="F97" s="75"/>
      <c r="G97" s="99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 x14ac:dyDescent="0.3">
      <c r="A98" s="123">
        <v>313</v>
      </c>
      <c r="B98" s="124" t="s">
        <v>99</v>
      </c>
      <c r="C98" s="147">
        <v>194000</v>
      </c>
      <c r="D98" s="117">
        <v>190814.51</v>
      </c>
      <c r="E98" s="117"/>
      <c r="F98" s="75"/>
      <c r="G98" s="99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 x14ac:dyDescent="0.3">
      <c r="A99" s="127">
        <v>3132</v>
      </c>
      <c r="B99" s="128" t="s">
        <v>100</v>
      </c>
      <c r="C99" s="147"/>
      <c r="D99" s="147">
        <v>190814.51</v>
      </c>
      <c r="E99" s="117"/>
      <c r="F99" s="75"/>
      <c r="G99" s="99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 x14ac:dyDescent="0.3">
      <c r="A100" s="142">
        <v>32</v>
      </c>
      <c r="B100" s="143" t="s">
        <v>12</v>
      </c>
      <c r="C100" s="133">
        <f>+SUM(C101+C105+C108+C110)</f>
        <v>4656</v>
      </c>
      <c r="D100" s="133">
        <f>+SUM(D101+D104+D106+D108+D110)</f>
        <v>3345.3199999999997</v>
      </c>
      <c r="E100" s="117">
        <f>(D100/C100)*100</f>
        <v>71.849656357388312</v>
      </c>
      <c r="F100" s="75"/>
      <c r="G100" s="99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 x14ac:dyDescent="0.3">
      <c r="A101" s="123">
        <v>321</v>
      </c>
      <c r="B101" s="124" t="s">
        <v>31</v>
      </c>
      <c r="C101" s="149">
        <v>600</v>
      </c>
      <c r="D101" s="148">
        <f>SUM(D102)</f>
        <v>1009.9</v>
      </c>
      <c r="E101" s="118"/>
      <c r="F101" s="75"/>
      <c r="G101" s="99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 x14ac:dyDescent="0.3">
      <c r="A102" s="127">
        <v>3211</v>
      </c>
      <c r="B102" s="128" t="s">
        <v>32</v>
      </c>
      <c r="C102" s="149"/>
      <c r="D102" s="149">
        <v>1009.9</v>
      </c>
      <c r="E102" s="118"/>
      <c r="F102" s="75"/>
      <c r="G102" s="99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 x14ac:dyDescent="0.3">
      <c r="A103" s="123">
        <v>322</v>
      </c>
      <c r="B103" s="124" t="s">
        <v>103</v>
      </c>
      <c r="C103" s="118"/>
      <c r="D103" s="118">
        <f>SUM(D104)</f>
        <v>343.13</v>
      </c>
      <c r="E103" s="118"/>
      <c r="F103" s="75"/>
      <c r="G103" s="99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 x14ac:dyDescent="0.3">
      <c r="A104" s="127" t="s">
        <v>174</v>
      </c>
      <c r="B104" s="128" t="s">
        <v>104</v>
      </c>
      <c r="C104" s="131"/>
      <c r="D104" s="131">
        <v>343.13</v>
      </c>
      <c r="E104" s="118"/>
      <c r="F104" s="75"/>
      <c r="G104" s="99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 x14ac:dyDescent="0.3">
      <c r="A105" s="123">
        <v>323</v>
      </c>
      <c r="B105" s="124" t="s">
        <v>109</v>
      </c>
      <c r="C105" s="131"/>
      <c r="D105" s="118">
        <v>4.29</v>
      </c>
      <c r="E105" s="118"/>
      <c r="F105" s="75"/>
      <c r="G105" s="99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 x14ac:dyDescent="0.3">
      <c r="A106" s="127">
        <v>3231</v>
      </c>
      <c r="B106" s="128" t="s">
        <v>110</v>
      </c>
      <c r="C106" s="131"/>
      <c r="D106" s="131">
        <v>4.29</v>
      </c>
      <c r="E106" s="118"/>
      <c r="F106" s="75"/>
      <c r="G106" s="99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 x14ac:dyDescent="0.3">
      <c r="A107" s="127">
        <v>3236</v>
      </c>
      <c r="B107" s="128" t="s">
        <v>208</v>
      </c>
      <c r="C107" s="131"/>
      <c r="D107" s="131"/>
      <c r="E107" s="118"/>
      <c r="F107" s="75"/>
      <c r="G107" s="99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 x14ac:dyDescent="0.3">
      <c r="A108" s="123">
        <v>324</v>
      </c>
      <c r="B108" s="124" t="s">
        <v>119</v>
      </c>
      <c r="C108" s="118">
        <v>2000</v>
      </c>
      <c r="D108" s="118">
        <v>0</v>
      </c>
      <c r="E108" s="118"/>
      <c r="F108" s="75"/>
      <c r="G108" s="99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 x14ac:dyDescent="0.3">
      <c r="A109" s="127">
        <v>3241</v>
      </c>
      <c r="B109" s="128" t="s">
        <v>119</v>
      </c>
      <c r="C109" s="131">
        <v>2000</v>
      </c>
      <c r="D109" s="131">
        <v>0</v>
      </c>
      <c r="E109" s="118"/>
      <c r="F109" s="75"/>
      <c r="G109" s="99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 x14ac:dyDescent="0.3">
      <c r="A110" s="123">
        <v>329</v>
      </c>
      <c r="B110" s="124" t="s">
        <v>126</v>
      </c>
      <c r="C110" s="118">
        <v>2056</v>
      </c>
      <c r="D110" s="118">
        <v>1988</v>
      </c>
      <c r="E110" s="118"/>
      <c r="F110" s="75"/>
      <c r="G110" s="99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 x14ac:dyDescent="0.3">
      <c r="A111" s="127">
        <v>3295</v>
      </c>
      <c r="B111" s="128" t="s">
        <v>124</v>
      </c>
      <c r="C111" s="131"/>
      <c r="D111" s="131">
        <v>1988</v>
      </c>
      <c r="E111" s="118"/>
      <c r="F111" s="75"/>
      <c r="G111" s="99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 x14ac:dyDescent="0.3">
      <c r="A112" s="127">
        <v>3296</v>
      </c>
      <c r="B112" s="128" t="s">
        <v>125</v>
      </c>
      <c r="C112" s="131"/>
      <c r="D112" s="131"/>
      <c r="E112" s="118"/>
      <c r="F112" s="75"/>
      <c r="G112" s="99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 x14ac:dyDescent="0.3">
      <c r="A113" s="123">
        <v>324</v>
      </c>
      <c r="B113" s="124" t="s">
        <v>195</v>
      </c>
      <c r="C113" s="118"/>
      <c r="D113" s="118">
        <f>SUM(D114)</f>
        <v>0</v>
      </c>
      <c r="E113" s="118"/>
      <c r="F113" s="75"/>
      <c r="G113" s="99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 x14ac:dyDescent="0.3">
      <c r="A114" s="127">
        <v>3241</v>
      </c>
      <c r="B114" s="128" t="s">
        <v>195</v>
      </c>
      <c r="C114" s="131"/>
      <c r="D114" s="136"/>
      <c r="E114" s="118"/>
      <c r="F114" s="75"/>
      <c r="G114" s="99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 x14ac:dyDescent="0.3">
      <c r="A115" s="123">
        <v>34</v>
      </c>
      <c r="B115" s="124" t="s">
        <v>209</v>
      </c>
      <c r="C115" s="118">
        <v>550</v>
      </c>
      <c r="D115" s="118">
        <v>524.11</v>
      </c>
      <c r="E115" s="117">
        <f>(D115/C115)*100</f>
        <v>95.292727272727276</v>
      </c>
      <c r="F115" s="75"/>
      <c r="G115" s="99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 x14ac:dyDescent="0.3">
      <c r="A116" s="127">
        <v>3433</v>
      </c>
      <c r="B116" s="128" t="s">
        <v>210</v>
      </c>
      <c r="C116" s="131"/>
      <c r="D116" s="131">
        <v>524.11</v>
      </c>
      <c r="E116" s="118"/>
      <c r="F116" s="75"/>
      <c r="G116" s="99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 x14ac:dyDescent="0.3">
      <c r="A117" s="127"/>
      <c r="B117" s="152"/>
      <c r="C117" s="131"/>
      <c r="D117" s="131"/>
      <c r="E117" s="131"/>
      <c r="F117" s="75"/>
      <c r="G117" s="99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 x14ac:dyDescent="0.3">
      <c r="A118" s="185" t="s">
        <v>267</v>
      </c>
      <c r="B118" s="186" t="s">
        <v>268</v>
      </c>
      <c r="C118" s="118">
        <v>20700</v>
      </c>
      <c r="D118" s="118">
        <v>20700</v>
      </c>
      <c r="E118" s="117">
        <f>(D118/C118)*100</f>
        <v>100</v>
      </c>
      <c r="F118" s="75"/>
      <c r="G118" s="99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 x14ac:dyDescent="0.3">
      <c r="A119" s="127"/>
      <c r="B119" s="187" t="s">
        <v>269</v>
      </c>
      <c r="C119" s="131"/>
      <c r="D119" s="131">
        <v>20700</v>
      </c>
      <c r="E119" s="131"/>
      <c r="F119" s="75"/>
      <c r="G119" s="99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 x14ac:dyDescent="0.3">
      <c r="A120" s="156">
        <v>32</v>
      </c>
      <c r="B120" s="116" t="s">
        <v>12</v>
      </c>
      <c r="C120" s="118">
        <v>20700</v>
      </c>
      <c r="D120" s="118">
        <f>+SUM(D121:D122)</f>
        <v>20700</v>
      </c>
      <c r="E120" s="117">
        <f>(D120/C120)*100</f>
        <v>100</v>
      </c>
      <c r="F120" s="75"/>
      <c r="G120" s="99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 x14ac:dyDescent="0.3">
      <c r="A121" s="202">
        <v>3224</v>
      </c>
      <c r="B121" s="116" t="s">
        <v>278</v>
      </c>
      <c r="C121" s="118"/>
      <c r="D121" s="131">
        <v>5825</v>
      </c>
      <c r="E121" s="131"/>
      <c r="F121" s="75"/>
      <c r="G121" s="99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 x14ac:dyDescent="0.3">
      <c r="A122" s="202">
        <v>3232</v>
      </c>
      <c r="B122" s="116" t="s">
        <v>279</v>
      </c>
      <c r="C122" s="118"/>
      <c r="D122" s="131">
        <v>14875</v>
      </c>
      <c r="E122" s="131"/>
      <c r="F122" s="75"/>
      <c r="G122" s="99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 x14ac:dyDescent="0.3">
      <c r="A123" s="156"/>
      <c r="B123" s="116"/>
      <c r="C123" s="118"/>
      <c r="D123" s="131"/>
      <c r="E123" s="131"/>
      <c r="F123" s="75"/>
      <c r="G123" s="99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 x14ac:dyDescent="0.3">
      <c r="A124" s="185" t="s">
        <v>274</v>
      </c>
      <c r="B124" s="186" t="s">
        <v>275</v>
      </c>
      <c r="C124" s="118">
        <v>12000</v>
      </c>
      <c r="D124" s="118">
        <v>12000</v>
      </c>
      <c r="E124" s="117">
        <f>(D124/C124)*100</f>
        <v>100</v>
      </c>
      <c r="F124" s="75"/>
      <c r="G124" s="99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 x14ac:dyDescent="0.3">
      <c r="A125" s="156"/>
      <c r="B125" s="187" t="s">
        <v>269</v>
      </c>
      <c r="C125" s="118"/>
      <c r="D125" s="131">
        <v>12000</v>
      </c>
      <c r="E125" s="131"/>
      <c r="F125" s="75"/>
      <c r="G125" s="99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 x14ac:dyDescent="0.3">
      <c r="A126" s="151">
        <v>42</v>
      </c>
      <c r="B126" s="116" t="s">
        <v>180</v>
      </c>
      <c r="C126" s="118">
        <v>12000</v>
      </c>
      <c r="D126" s="118">
        <v>12000</v>
      </c>
      <c r="E126" s="117">
        <f>(D126/C126)*100</f>
        <v>100</v>
      </c>
      <c r="F126" s="75"/>
      <c r="G126" s="99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 x14ac:dyDescent="0.3">
      <c r="A127" s="202">
        <v>4221</v>
      </c>
      <c r="B127" s="116" t="s">
        <v>240</v>
      </c>
      <c r="C127" s="118"/>
      <c r="D127" s="131">
        <v>12000</v>
      </c>
      <c r="E127" s="131"/>
      <c r="F127" s="75"/>
      <c r="G127" s="99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 x14ac:dyDescent="0.3">
      <c r="A128" s="158"/>
      <c r="B128" s="159"/>
      <c r="C128" s="129"/>
      <c r="D128" s="130"/>
      <c r="E128" s="131"/>
      <c r="F128" s="75"/>
      <c r="G128" s="99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 x14ac:dyDescent="0.3">
      <c r="A129" s="188" t="s">
        <v>230</v>
      </c>
      <c r="B129" s="189" t="s">
        <v>238</v>
      </c>
      <c r="C129" s="117">
        <f>+SUM(C130+C140+C180+C222+C237+C262+C363+C369)</f>
        <v>273948</v>
      </c>
      <c r="D129" s="117">
        <f>+SUM(D130+D140+D180+D222+D237+D262+D363+D369)</f>
        <v>115755.17</v>
      </c>
      <c r="E129" s="117">
        <f>(D129/C129)*100</f>
        <v>42.254431497948516</v>
      </c>
      <c r="F129" s="75"/>
      <c r="G129" s="99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 x14ac:dyDescent="0.3">
      <c r="A130" s="190" t="s">
        <v>220</v>
      </c>
      <c r="B130" s="182" t="s">
        <v>221</v>
      </c>
      <c r="C130" s="144">
        <v>1000</v>
      </c>
      <c r="D130" s="144">
        <v>1000</v>
      </c>
      <c r="E130" s="131"/>
      <c r="F130" s="75"/>
      <c r="G130" s="99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 x14ac:dyDescent="0.3">
      <c r="A131" s="141">
        <v>3</v>
      </c>
      <c r="B131" s="138" t="s">
        <v>4</v>
      </c>
      <c r="C131" s="145">
        <v>1000</v>
      </c>
      <c r="D131" s="145">
        <v>1000</v>
      </c>
      <c r="E131" s="131"/>
      <c r="F131" s="75"/>
      <c r="G131" s="99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 x14ac:dyDescent="0.3">
      <c r="A132" s="142">
        <v>32</v>
      </c>
      <c r="B132" s="143" t="s">
        <v>12</v>
      </c>
      <c r="C132" s="145">
        <v>1000</v>
      </c>
      <c r="D132" s="144">
        <f>+SUM(D133+D136)</f>
        <v>1000</v>
      </c>
      <c r="E132" s="117">
        <f>(D132/C132)*100</f>
        <v>100</v>
      </c>
      <c r="F132" s="75"/>
      <c r="G132" s="99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 x14ac:dyDescent="0.3">
      <c r="A133" s="123">
        <v>323</v>
      </c>
      <c r="B133" s="124" t="s">
        <v>109</v>
      </c>
      <c r="C133" s="144"/>
      <c r="D133" s="145">
        <v>1000</v>
      </c>
      <c r="E133" s="131"/>
      <c r="F133" s="75"/>
      <c r="G133" s="99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 x14ac:dyDescent="0.3">
      <c r="A134" s="127">
        <v>3231</v>
      </c>
      <c r="B134" s="128" t="s">
        <v>110</v>
      </c>
      <c r="C134" s="144"/>
      <c r="D134" s="145">
        <v>0</v>
      </c>
      <c r="E134" s="131"/>
      <c r="F134" s="75"/>
      <c r="G134" s="99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 x14ac:dyDescent="0.3">
      <c r="A135" s="127">
        <v>3235</v>
      </c>
      <c r="B135" s="128" t="s">
        <v>222</v>
      </c>
      <c r="C135" s="144"/>
      <c r="D135" s="145">
        <v>1000</v>
      </c>
      <c r="E135" s="131"/>
      <c r="F135" s="75"/>
      <c r="G135" s="99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 x14ac:dyDescent="0.3">
      <c r="A136" s="123">
        <v>329</v>
      </c>
      <c r="B136" s="124" t="s">
        <v>126</v>
      </c>
      <c r="C136" s="144"/>
      <c r="D136" s="144">
        <v>0</v>
      </c>
      <c r="E136" s="131"/>
      <c r="F136" s="75"/>
      <c r="G136" s="99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 x14ac:dyDescent="0.3">
      <c r="A137" s="127">
        <v>3293</v>
      </c>
      <c r="B137" s="128" t="s">
        <v>122</v>
      </c>
      <c r="C137" s="144"/>
      <c r="D137" s="145">
        <v>0</v>
      </c>
      <c r="E137" s="131"/>
      <c r="F137" s="75"/>
      <c r="G137" s="99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 x14ac:dyDescent="0.3">
      <c r="A138" s="127"/>
      <c r="B138" s="128"/>
      <c r="C138" s="129"/>
      <c r="D138" s="136"/>
      <c r="E138" s="131"/>
      <c r="F138" s="75"/>
      <c r="G138" s="99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 x14ac:dyDescent="0.3">
      <c r="A139" s="190" t="s">
        <v>224</v>
      </c>
      <c r="B139" s="191" t="s">
        <v>235</v>
      </c>
      <c r="C139" s="139">
        <f>+SUM(C140+C180)</f>
        <v>77600</v>
      </c>
      <c r="D139" s="150">
        <f>+SUM(D140+D180)</f>
        <v>17891.7</v>
      </c>
      <c r="E139" s="117">
        <f>(D139/C139)*100</f>
        <v>23.056314432989691</v>
      </c>
      <c r="F139" s="75"/>
      <c r="G139" s="99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 x14ac:dyDescent="0.3">
      <c r="A140" s="127"/>
      <c r="B140" s="193" t="s">
        <v>239</v>
      </c>
      <c r="C140" s="160">
        <f>+SUM(C141+C147+C170+C172+C175)</f>
        <v>49600</v>
      </c>
      <c r="D140" s="117">
        <f>+SUM(D141+D175)</f>
        <v>12998.25</v>
      </c>
      <c r="E140" s="117">
        <f>(D140/C140)*100</f>
        <v>26.206149193548388</v>
      </c>
      <c r="F140" s="75"/>
      <c r="G140" s="99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 x14ac:dyDescent="0.3">
      <c r="A141" s="151">
        <v>3</v>
      </c>
      <c r="B141" s="116" t="s">
        <v>4</v>
      </c>
      <c r="C141" s="160">
        <f>+SUM(C142+C148+C171+C173)</f>
        <v>44600</v>
      </c>
      <c r="D141" s="160">
        <f>+SUM(D142+D148+D171+D173)</f>
        <v>12998.25</v>
      </c>
      <c r="E141" s="117">
        <f>(D141/C141)*100</f>
        <v>29.144058295964125</v>
      </c>
      <c r="F141" s="75"/>
      <c r="G141" s="99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 x14ac:dyDescent="0.3">
      <c r="A142" s="164">
        <v>31</v>
      </c>
      <c r="B142" s="165" t="s">
        <v>5</v>
      </c>
      <c r="C142" s="163">
        <v>14000</v>
      </c>
      <c r="D142" s="163">
        <f>+SUM(D143+D146)</f>
        <v>666</v>
      </c>
      <c r="E142" s="117">
        <f>(D142/C142)*100</f>
        <v>4.7571428571428571</v>
      </c>
      <c r="F142" s="75"/>
      <c r="G142" s="99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 x14ac:dyDescent="0.3">
      <c r="A143" s="151">
        <v>311</v>
      </c>
      <c r="B143" s="116" t="s">
        <v>167</v>
      </c>
      <c r="C143" s="160"/>
      <c r="D143" s="161">
        <v>571.66999999999996</v>
      </c>
      <c r="E143" s="163"/>
      <c r="F143" s="75"/>
      <c r="G143" s="99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 x14ac:dyDescent="0.3">
      <c r="A144" s="166">
        <v>3111</v>
      </c>
      <c r="B144" s="152" t="s">
        <v>30</v>
      </c>
      <c r="C144" s="161"/>
      <c r="D144" s="161">
        <v>571.66999999999996</v>
      </c>
      <c r="E144" s="163"/>
      <c r="F144" s="75"/>
      <c r="G144" s="99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 x14ac:dyDescent="0.3">
      <c r="A145" s="166">
        <v>3121</v>
      </c>
      <c r="B145" s="128" t="s">
        <v>168</v>
      </c>
      <c r="C145" s="161"/>
      <c r="D145" s="161"/>
      <c r="E145" s="163"/>
      <c r="F145" s="75"/>
      <c r="G145" s="99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 x14ac:dyDescent="0.3">
      <c r="A146" s="151">
        <v>313</v>
      </c>
      <c r="B146" s="124" t="s">
        <v>99</v>
      </c>
      <c r="C146" s="160"/>
      <c r="D146" s="161">
        <v>94.33</v>
      </c>
      <c r="E146" s="163"/>
      <c r="F146" s="75"/>
      <c r="G146" s="99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 x14ac:dyDescent="0.3">
      <c r="A147" s="166">
        <v>3132</v>
      </c>
      <c r="B147" s="128" t="s">
        <v>100</v>
      </c>
      <c r="C147" s="161"/>
      <c r="D147" s="161">
        <v>94.33</v>
      </c>
      <c r="E147" s="163"/>
      <c r="F147" s="75"/>
      <c r="G147" s="99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 x14ac:dyDescent="0.3">
      <c r="A148" s="164">
        <v>32</v>
      </c>
      <c r="B148" s="165" t="s">
        <v>12</v>
      </c>
      <c r="C148" s="163">
        <v>17200</v>
      </c>
      <c r="D148" s="163">
        <f>+SUM(D150+D152+D158+D166+D168)</f>
        <v>4594.8</v>
      </c>
      <c r="E148" s="117">
        <f>(D148/C148)*100</f>
        <v>26.713953488372095</v>
      </c>
      <c r="F148" s="75"/>
      <c r="G148" s="99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 x14ac:dyDescent="0.3">
      <c r="A149" s="164">
        <v>321</v>
      </c>
      <c r="B149" s="165" t="s">
        <v>31</v>
      </c>
      <c r="C149" s="163"/>
      <c r="D149" s="163">
        <v>1242.21</v>
      </c>
      <c r="E149" s="163"/>
      <c r="F149" s="75"/>
      <c r="G149" s="99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 x14ac:dyDescent="0.3">
      <c r="A150" s="167">
        <v>3211</v>
      </c>
      <c r="B150" s="128" t="s">
        <v>32</v>
      </c>
      <c r="C150" s="163"/>
      <c r="D150" s="168">
        <v>1242.21</v>
      </c>
      <c r="E150" s="163"/>
      <c r="F150" s="75"/>
      <c r="G150" s="99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 x14ac:dyDescent="0.3">
      <c r="A151" s="167">
        <v>3212</v>
      </c>
      <c r="B151" s="128" t="s">
        <v>101</v>
      </c>
      <c r="C151" s="168"/>
      <c r="D151" s="168"/>
      <c r="E151" s="163"/>
      <c r="F151" s="75"/>
      <c r="G151" s="99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 x14ac:dyDescent="0.3">
      <c r="A152" s="151">
        <v>322</v>
      </c>
      <c r="B152" s="116" t="s">
        <v>103</v>
      </c>
      <c r="C152" s="160"/>
      <c r="D152" s="163">
        <f>+SUM(D153:D157)</f>
        <v>681.59</v>
      </c>
      <c r="E152" s="163"/>
      <c r="F152" s="75"/>
      <c r="G152" s="99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 x14ac:dyDescent="0.3">
      <c r="A153" s="166" t="s">
        <v>174</v>
      </c>
      <c r="B153" s="152" t="s">
        <v>104</v>
      </c>
      <c r="C153" s="161"/>
      <c r="D153" s="161">
        <v>0</v>
      </c>
      <c r="E153" s="163"/>
      <c r="F153" s="75"/>
      <c r="G153" s="99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 x14ac:dyDescent="0.3">
      <c r="A154" s="166">
        <v>3222</v>
      </c>
      <c r="B154" s="152" t="s">
        <v>186</v>
      </c>
      <c r="C154" s="169"/>
      <c r="D154" s="161">
        <v>0</v>
      </c>
      <c r="E154" s="163"/>
      <c r="F154" s="75"/>
      <c r="G154" s="99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 x14ac:dyDescent="0.3">
      <c r="A155" s="166" t="s">
        <v>176</v>
      </c>
      <c r="B155" s="152" t="s">
        <v>106</v>
      </c>
      <c r="C155" s="161"/>
      <c r="D155" s="131"/>
      <c r="E155" s="163"/>
      <c r="F155" s="75"/>
      <c r="G155" s="99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 x14ac:dyDescent="0.3">
      <c r="A156" s="166" t="s">
        <v>177</v>
      </c>
      <c r="B156" s="152" t="s">
        <v>107</v>
      </c>
      <c r="C156" s="161"/>
      <c r="D156" s="131"/>
      <c r="E156" s="163"/>
      <c r="F156" s="75"/>
      <c r="G156" s="99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 x14ac:dyDescent="0.3">
      <c r="A157" s="166">
        <v>3225</v>
      </c>
      <c r="B157" s="152" t="s">
        <v>187</v>
      </c>
      <c r="C157" s="161"/>
      <c r="D157" s="131">
        <v>681.59</v>
      </c>
      <c r="E157" s="163"/>
      <c r="F157" s="75"/>
      <c r="G157" s="99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 x14ac:dyDescent="0.3">
      <c r="A158" s="151">
        <v>323</v>
      </c>
      <c r="B158" s="116" t="s">
        <v>109</v>
      </c>
      <c r="C158" s="160"/>
      <c r="D158" s="118">
        <f>+SUM(D159:D165)</f>
        <v>2671</v>
      </c>
      <c r="E158" s="163"/>
      <c r="F158" s="75"/>
      <c r="G158" s="99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 x14ac:dyDescent="0.3">
      <c r="A159" s="166">
        <v>3231</v>
      </c>
      <c r="B159" s="152" t="s">
        <v>110</v>
      </c>
      <c r="C159" s="160"/>
      <c r="D159" s="131">
        <v>0</v>
      </c>
      <c r="E159" s="163"/>
      <c r="F159" s="75"/>
      <c r="G159" s="99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 x14ac:dyDescent="0.3">
      <c r="A160" s="166">
        <v>3232</v>
      </c>
      <c r="B160" s="152" t="s">
        <v>111</v>
      </c>
      <c r="C160" s="161"/>
      <c r="D160" s="118"/>
      <c r="E160" s="163"/>
      <c r="F160" s="75"/>
      <c r="G160" s="99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 x14ac:dyDescent="0.3">
      <c r="A161" s="166">
        <v>3234</v>
      </c>
      <c r="B161" s="152" t="s">
        <v>113</v>
      </c>
      <c r="C161" s="161"/>
      <c r="D161" s="131"/>
      <c r="E161" s="163"/>
      <c r="F161" s="75"/>
      <c r="G161" s="99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 x14ac:dyDescent="0.3">
      <c r="A162" s="166">
        <v>3235</v>
      </c>
      <c r="B162" s="152" t="s">
        <v>222</v>
      </c>
      <c r="C162" s="161"/>
      <c r="D162" s="131">
        <v>15</v>
      </c>
      <c r="E162" s="163"/>
      <c r="F162" s="75"/>
      <c r="G162" s="99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 x14ac:dyDescent="0.3">
      <c r="A163" s="166">
        <v>3237</v>
      </c>
      <c r="B163" s="152" t="s">
        <v>116</v>
      </c>
      <c r="C163" s="161"/>
      <c r="D163" s="131">
        <v>2656</v>
      </c>
      <c r="E163" s="163"/>
      <c r="F163" s="75"/>
      <c r="G163" s="99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 x14ac:dyDescent="0.3">
      <c r="A164" s="166">
        <v>3238</v>
      </c>
      <c r="B164" s="152" t="s">
        <v>117</v>
      </c>
      <c r="C164" s="161"/>
      <c r="D164" s="131"/>
      <c r="E164" s="163"/>
      <c r="F164" s="75"/>
      <c r="G164" s="99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 x14ac:dyDescent="0.3">
      <c r="A165" s="166">
        <v>3239</v>
      </c>
      <c r="B165" s="152" t="s">
        <v>118</v>
      </c>
      <c r="C165" s="161"/>
      <c r="D165" s="131">
        <v>0</v>
      </c>
      <c r="E165" s="163"/>
      <c r="F165" s="75"/>
      <c r="G165" s="99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 x14ac:dyDescent="0.3">
      <c r="A166" s="151">
        <v>324</v>
      </c>
      <c r="B166" s="116" t="s">
        <v>119</v>
      </c>
      <c r="C166" s="160"/>
      <c r="D166" s="118">
        <v>0</v>
      </c>
      <c r="E166" s="163"/>
      <c r="F166" s="75"/>
      <c r="G166" s="99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 x14ac:dyDescent="0.3">
      <c r="A167" s="166">
        <v>3241</v>
      </c>
      <c r="B167" s="152" t="s">
        <v>119</v>
      </c>
      <c r="C167" s="161"/>
      <c r="D167" s="131">
        <v>0</v>
      </c>
      <c r="E167" s="163"/>
      <c r="F167" s="75"/>
      <c r="G167" s="99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 x14ac:dyDescent="0.3">
      <c r="A168" s="151">
        <v>329</v>
      </c>
      <c r="B168" s="116" t="s">
        <v>126</v>
      </c>
      <c r="C168" s="160"/>
      <c r="D168" s="118">
        <v>0</v>
      </c>
      <c r="E168" s="163"/>
      <c r="F168" s="75"/>
      <c r="G168" s="99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 x14ac:dyDescent="0.3">
      <c r="A169" s="166">
        <v>3293</v>
      </c>
      <c r="B169" s="152" t="s">
        <v>122</v>
      </c>
      <c r="C169" s="160"/>
      <c r="D169" s="131">
        <v>0</v>
      </c>
      <c r="E169" s="163"/>
      <c r="F169" s="75"/>
      <c r="G169" s="99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 x14ac:dyDescent="0.3">
      <c r="A170" s="166">
        <v>3295</v>
      </c>
      <c r="B170" s="152" t="s">
        <v>124</v>
      </c>
      <c r="C170" s="161"/>
      <c r="D170" s="118"/>
      <c r="E170" s="163"/>
      <c r="F170" s="75"/>
      <c r="G170" s="99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 x14ac:dyDescent="0.3">
      <c r="A171" s="151">
        <v>34</v>
      </c>
      <c r="B171" s="116" t="s">
        <v>127</v>
      </c>
      <c r="C171" s="160"/>
      <c r="D171" s="118"/>
      <c r="E171" s="117"/>
      <c r="F171" s="75"/>
      <c r="G171" s="99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 x14ac:dyDescent="0.3">
      <c r="A172" s="151">
        <v>343</v>
      </c>
      <c r="B172" s="116" t="s">
        <v>128</v>
      </c>
      <c r="C172" s="160"/>
      <c r="D172" s="118"/>
      <c r="E172" s="163"/>
      <c r="F172" s="75"/>
      <c r="G172" s="99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 x14ac:dyDescent="0.3">
      <c r="A173" s="151">
        <v>38</v>
      </c>
      <c r="B173" s="116" t="s">
        <v>130</v>
      </c>
      <c r="C173" s="160">
        <v>13400</v>
      </c>
      <c r="D173" s="118">
        <v>7737.45</v>
      </c>
      <c r="E173" s="117">
        <f>(D173/C173)*100</f>
        <v>57.742164179104471</v>
      </c>
      <c r="F173" s="75"/>
      <c r="G173" s="99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 x14ac:dyDescent="0.3">
      <c r="A174" s="166">
        <v>3813</v>
      </c>
      <c r="B174" s="152" t="s">
        <v>132</v>
      </c>
      <c r="C174" s="160">
        <v>5000</v>
      </c>
      <c r="D174" s="131">
        <v>7737.45</v>
      </c>
      <c r="E174" s="163"/>
      <c r="F174" s="75"/>
      <c r="G174" s="99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 x14ac:dyDescent="0.3">
      <c r="A175" s="151">
        <v>4</v>
      </c>
      <c r="B175" s="116" t="s">
        <v>6</v>
      </c>
      <c r="C175" s="160">
        <v>5000</v>
      </c>
      <c r="D175" s="118">
        <v>0</v>
      </c>
      <c r="E175" s="163"/>
      <c r="F175" s="75"/>
      <c r="G175" s="99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 x14ac:dyDescent="0.3">
      <c r="A176" s="151">
        <v>42</v>
      </c>
      <c r="B176" s="116" t="s">
        <v>180</v>
      </c>
      <c r="C176" s="160">
        <v>5000</v>
      </c>
      <c r="D176" s="118">
        <v>0</v>
      </c>
      <c r="E176" s="117"/>
      <c r="F176" s="75"/>
      <c r="G176" s="99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 x14ac:dyDescent="0.3">
      <c r="A177" s="151">
        <v>422</v>
      </c>
      <c r="B177" s="116" t="s">
        <v>136</v>
      </c>
      <c r="C177" s="161"/>
      <c r="D177" s="131"/>
      <c r="E177" s="163"/>
      <c r="F177" s="75"/>
      <c r="G177" s="99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 x14ac:dyDescent="0.3">
      <c r="A178" s="127">
        <v>4221</v>
      </c>
      <c r="B178" s="128" t="s">
        <v>240</v>
      </c>
      <c r="C178" s="129"/>
      <c r="D178" s="131"/>
      <c r="E178" s="131"/>
      <c r="F178" s="75"/>
      <c r="G178" s="99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 x14ac:dyDescent="0.3">
      <c r="A179" s="127"/>
      <c r="B179" s="128"/>
      <c r="C179" s="129"/>
      <c r="D179" s="136"/>
      <c r="E179" s="131"/>
      <c r="F179" s="75"/>
      <c r="G179" s="99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 x14ac:dyDescent="0.3">
      <c r="A180" s="140"/>
      <c r="B180" s="182" t="s">
        <v>225</v>
      </c>
      <c r="C180" s="160">
        <f>+SUM(C181+C217)</f>
        <v>28000</v>
      </c>
      <c r="D180" s="160">
        <f>+SUM(D181+D217)</f>
        <v>4893.45</v>
      </c>
      <c r="E180" s="117">
        <f>(D180/C180)*100</f>
        <v>17.476607142857141</v>
      </c>
      <c r="F180" s="75"/>
      <c r="G180" s="99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 x14ac:dyDescent="0.3">
      <c r="A181" s="151">
        <v>3</v>
      </c>
      <c r="B181" s="116" t="s">
        <v>4</v>
      </c>
      <c r="C181" s="160">
        <f>+SUM(C182+C188+C210+C214)</f>
        <v>28000</v>
      </c>
      <c r="D181" s="160">
        <f>+SUM(D182+D188+D210+D214)</f>
        <v>63.07</v>
      </c>
      <c r="E181" s="117">
        <f>(D181/C181)*100</f>
        <v>0.22525000000000001</v>
      </c>
      <c r="F181" s="75"/>
      <c r="G181" s="99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 x14ac:dyDescent="0.3">
      <c r="A182" s="164">
        <v>31</v>
      </c>
      <c r="B182" s="165" t="s">
        <v>5</v>
      </c>
      <c r="C182" s="160">
        <f>+SUM(C183+C186)</f>
        <v>2350</v>
      </c>
      <c r="D182" s="163">
        <v>0</v>
      </c>
      <c r="E182" s="117"/>
      <c r="F182" s="75"/>
      <c r="G182" s="99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 x14ac:dyDescent="0.3">
      <c r="A183" s="151">
        <v>311</v>
      </c>
      <c r="B183" s="116" t="s">
        <v>167</v>
      </c>
      <c r="C183" s="160">
        <v>2000</v>
      </c>
      <c r="D183" s="160">
        <v>0</v>
      </c>
      <c r="E183" s="163"/>
      <c r="F183" s="75"/>
      <c r="G183" s="99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 x14ac:dyDescent="0.3">
      <c r="A184" s="166">
        <v>3111</v>
      </c>
      <c r="B184" s="152" t="s">
        <v>30</v>
      </c>
      <c r="C184" s="161"/>
      <c r="D184" s="161">
        <v>0</v>
      </c>
      <c r="E184" s="163"/>
      <c r="F184" s="75"/>
      <c r="G184" s="99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 x14ac:dyDescent="0.3">
      <c r="A185" s="166">
        <v>3121</v>
      </c>
      <c r="B185" s="128" t="s">
        <v>168</v>
      </c>
      <c r="C185" s="161"/>
      <c r="D185" s="161"/>
      <c r="E185" s="163"/>
      <c r="F185" s="75"/>
      <c r="G185" s="99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 x14ac:dyDescent="0.3">
      <c r="A186" s="151">
        <v>313</v>
      </c>
      <c r="B186" s="124" t="s">
        <v>99</v>
      </c>
      <c r="C186" s="160">
        <v>350</v>
      </c>
      <c r="D186" s="160">
        <v>0</v>
      </c>
      <c r="E186" s="163"/>
      <c r="F186" s="75"/>
      <c r="G186" s="99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 x14ac:dyDescent="0.3">
      <c r="A187" s="166">
        <v>3132</v>
      </c>
      <c r="B187" s="128" t="s">
        <v>100</v>
      </c>
      <c r="C187" s="161"/>
      <c r="D187" s="161">
        <v>0</v>
      </c>
      <c r="E187" s="163"/>
      <c r="F187" s="75"/>
      <c r="G187" s="99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 x14ac:dyDescent="0.3">
      <c r="A188" s="164">
        <v>32</v>
      </c>
      <c r="B188" s="165" t="s">
        <v>12</v>
      </c>
      <c r="C188" s="163">
        <f>+SUM(C189+C192+C197+C204+C206)</f>
        <v>24000</v>
      </c>
      <c r="D188" s="163">
        <v>0</v>
      </c>
      <c r="E188" s="117"/>
      <c r="F188" s="75"/>
      <c r="G188" s="99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 x14ac:dyDescent="0.3">
      <c r="A189" s="164">
        <v>321</v>
      </c>
      <c r="B189" s="165" t="s">
        <v>31</v>
      </c>
      <c r="C189" s="163">
        <v>15000</v>
      </c>
      <c r="D189" s="163"/>
      <c r="E189" s="163"/>
      <c r="F189" s="75"/>
      <c r="G189" s="99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 x14ac:dyDescent="0.3">
      <c r="A190" s="167">
        <v>3211</v>
      </c>
      <c r="B190" s="128" t="s">
        <v>32</v>
      </c>
      <c r="C190" s="163"/>
      <c r="D190" s="163"/>
      <c r="E190" s="163"/>
      <c r="F190" s="75"/>
      <c r="G190" s="99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 x14ac:dyDescent="0.3">
      <c r="A191" s="167">
        <v>3212</v>
      </c>
      <c r="B191" s="128" t="s">
        <v>101</v>
      </c>
      <c r="C191" s="168"/>
      <c r="D191" s="163"/>
      <c r="E191" s="163"/>
      <c r="F191" s="75"/>
      <c r="G191" s="99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 x14ac:dyDescent="0.3">
      <c r="A192" s="151">
        <v>322</v>
      </c>
      <c r="B192" s="116" t="s">
        <v>103</v>
      </c>
      <c r="C192" s="160">
        <v>2000</v>
      </c>
      <c r="D192" s="163">
        <v>0</v>
      </c>
      <c r="E192" s="163"/>
      <c r="F192" s="75"/>
      <c r="G192" s="99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 x14ac:dyDescent="0.3">
      <c r="A193" s="166" t="s">
        <v>174</v>
      </c>
      <c r="B193" s="152" t="s">
        <v>104</v>
      </c>
      <c r="C193" s="161"/>
      <c r="D193" s="161">
        <v>0</v>
      </c>
      <c r="E193" s="163"/>
      <c r="F193" s="75"/>
      <c r="G193" s="99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 x14ac:dyDescent="0.3">
      <c r="A194" s="166">
        <v>3222</v>
      </c>
      <c r="B194" s="152" t="s">
        <v>186</v>
      </c>
      <c r="C194" s="161"/>
      <c r="D194" s="161">
        <v>0</v>
      </c>
      <c r="E194" s="163"/>
      <c r="F194" s="75"/>
      <c r="G194" s="99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 x14ac:dyDescent="0.3">
      <c r="A195" s="166" t="s">
        <v>176</v>
      </c>
      <c r="B195" s="152" t="s">
        <v>106</v>
      </c>
      <c r="C195" s="161"/>
      <c r="D195" s="136"/>
      <c r="E195" s="163"/>
      <c r="F195" s="75"/>
      <c r="G195" s="99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 x14ac:dyDescent="0.3">
      <c r="A196" s="166" t="s">
        <v>177</v>
      </c>
      <c r="B196" s="152" t="s">
        <v>107</v>
      </c>
      <c r="C196" s="161"/>
      <c r="D196" s="136"/>
      <c r="E196" s="163"/>
      <c r="F196" s="75"/>
      <c r="G196" s="99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 x14ac:dyDescent="0.3">
      <c r="A197" s="151">
        <v>323</v>
      </c>
      <c r="B197" s="116" t="s">
        <v>109</v>
      </c>
      <c r="C197" s="160">
        <v>2000</v>
      </c>
      <c r="D197" s="118">
        <v>0</v>
      </c>
      <c r="E197" s="163"/>
      <c r="F197" s="75"/>
      <c r="G197" s="99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 x14ac:dyDescent="0.3">
      <c r="A198" s="166">
        <v>3232</v>
      </c>
      <c r="B198" s="152" t="s">
        <v>111</v>
      </c>
      <c r="C198" s="161"/>
      <c r="D198" s="118"/>
      <c r="E198" s="163"/>
      <c r="F198" s="75"/>
      <c r="G198" s="99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 x14ac:dyDescent="0.3">
      <c r="A199" s="166">
        <v>3234</v>
      </c>
      <c r="B199" s="152" t="s">
        <v>113</v>
      </c>
      <c r="C199" s="161"/>
      <c r="D199" s="136"/>
      <c r="E199" s="163"/>
      <c r="F199" s="75"/>
      <c r="G199" s="99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 x14ac:dyDescent="0.3">
      <c r="A200" s="166">
        <v>3235</v>
      </c>
      <c r="B200" s="152" t="s">
        <v>222</v>
      </c>
      <c r="C200" s="161"/>
      <c r="D200" s="136"/>
      <c r="E200" s="163"/>
      <c r="F200" s="75"/>
      <c r="G200" s="99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 x14ac:dyDescent="0.3">
      <c r="A201" s="166">
        <v>3237</v>
      </c>
      <c r="B201" s="152" t="s">
        <v>116</v>
      </c>
      <c r="C201" s="161"/>
      <c r="D201" s="136"/>
      <c r="E201" s="163"/>
      <c r="F201" s="75"/>
      <c r="G201" s="99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 x14ac:dyDescent="0.3">
      <c r="A202" s="166">
        <v>3238</v>
      </c>
      <c r="B202" s="152" t="s">
        <v>117</v>
      </c>
      <c r="C202" s="161"/>
      <c r="D202" s="136"/>
      <c r="E202" s="163"/>
      <c r="F202" s="75"/>
      <c r="G202" s="99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 x14ac:dyDescent="0.3">
      <c r="A203" s="166">
        <v>3239</v>
      </c>
      <c r="B203" s="152" t="s">
        <v>118</v>
      </c>
      <c r="C203" s="161"/>
      <c r="D203" s="131">
        <v>0</v>
      </c>
      <c r="E203" s="163"/>
      <c r="F203" s="75"/>
      <c r="G203" s="99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 x14ac:dyDescent="0.3">
      <c r="A204" s="151">
        <v>324</v>
      </c>
      <c r="B204" s="116" t="s">
        <v>119</v>
      </c>
      <c r="C204" s="160">
        <v>2000</v>
      </c>
      <c r="D204" s="150"/>
      <c r="E204" s="163"/>
      <c r="F204" s="75"/>
      <c r="G204" s="99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 x14ac:dyDescent="0.3">
      <c r="A205" s="166">
        <v>3241</v>
      </c>
      <c r="B205" s="152" t="s">
        <v>119</v>
      </c>
      <c r="C205" s="161"/>
      <c r="D205" s="136"/>
      <c r="E205" s="163"/>
      <c r="F205" s="75"/>
      <c r="G205" s="99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 x14ac:dyDescent="0.3">
      <c r="A206" s="151">
        <v>329</v>
      </c>
      <c r="B206" s="116" t="s">
        <v>126</v>
      </c>
      <c r="C206" s="160">
        <v>3000</v>
      </c>
      <c r="D206" s="150"/>
      <c r="E206" s="163"/>
      <c r="F206" s="75"/>
      <c r="G206" s="99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 x14ac:dyDescent="0.3">
      <c r="A207" s="166">
        <v>3292</v>
      </c>
      <c r="B207" s="128" t="s">
        <v>121</v>
      </c>
      <c r="C207" s="160"/>
      <c r="D207" s="150"/>
      <c r="E207" s="163"/>
      <c r="F207" s="75"/>
      <c r="G207" s="99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 x14ac:dyDescent="0.3">
      <c r="A208" s="166">
        <v>3293</v>
      </c>
      <c r="B208" s="152" t="s">
        <v>122</v>
      </c>
      <c r="C208" s="160"/>
      <c r="D208" s="136"/>
      <c r="E208" s="163"/>
      <c r="F208" s="75"/>
      <c r="G208" s="99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 x14ac:dyDescent="0.3">
      <c r="A209" s="166">
        <v>3295</v>
      </c>
      <c r="B209" s="152" t="s">
        <v>124</v>
      </c>
      <c r="C209" s="161"/>
      <c r="D209" s="150"/>
      <c r="E209" s="163"/>
      <c r="F209" s="75"/>
      <c r="G209" s="99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 x14ac:dyDescent="0.3">
      <c r="A210" s="151">
        <v>34</v>
      </c>
      <c r="B210" s="116" t="s">
        <v>127</v>
      </c>
      <c r="C210" s="160">
        <v>0</v>
      </c>
      <c r="D210" s="150">
        <v>63.07</v>
      </c>
      <c r="E210" s="117"/>
      <c r="F210" s="75"/>
      <c r="G210" s="99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 x14ac:dyDescent="0.3">
      <c r="A211" s="151">
        <v>343</v>
      </c>
      <c r="B211" s="116" t="s">
        <v>128</v>
      </c>
      <c r="C211" s="160"/>
      <c r="D211" s="150"/>
      <c r="E211" s="163"/>
      <c r="F211" s="75"/>
      <c r="G211" s="99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 x14ac:dyDescent="0.3">
      <c r="A212" s="166">
        <v>3431</v>
      </c>
      <c r="B212" s="128" t="s">
        <v>129</v>
      </c>
      <c r="C212" s="160"/>
      <c r="D212" s="136">
        <v>63.07</v>
      </c>
      <c r="E212" s="163"/>
      <c r="F212" s="75"/>
      <c r="G212" s="99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 x14ac:dyDescent="0.3">
      <c r="A213" s="166">
        <v>3434</v>
      </c>
      <c r="B213" s="152" t="s">
        <v>226</v>
      </c>
      <c r="C213" s="160"/>
      <c r="D213" s="150"/>
      <c r="E213" s="163"/>
      <c r="F213" s="75"/>
      <c r="G213" s="99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 x14ac:dyDescent="0.3">
      <c r="A214" s="151">
        <v>38</v>
      </c>
      <c r="B214" s="116" t="s">
        <v>130</v>
      </c>
      <c r="C214" s="160">
        <v>1650</v>
      </c>
      <c r="D214" s="118">
        <v>0</v>
      </c>
      <c r="E214" s="117"/>
      <c r="F214" s="75"/>
      <c r="G214" s="99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 x14ac:dyDescent="0.3">
      <c r="A215" s="166">
        <v>3813</v>
      </c>
      <c r="B215" s="152" t="s">
        <v>132</v>
      </c>
      <c r="C215" s="169">
        <v>0</v>
      </c>
      <c r="D215" s="169">
        <v>0</v>
      </c>
      <c r="E215" s="163"/>
      <c r="F215" s="75"/>
      <c r="G215" s="99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 x14ac:dyDescent="0.3">
      <c r="A216" s="166"/>
      <c r="B216" s="152"/>
      <c r="C216" s="169"/>
      <c r="D216" s="169"/>
      <c r="E216" s="163"/>
      <c r="F216" s="75"/>
      <c r="G216" s="99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 x14ac:dyDescent="0.3">
      <c r="A217" s="151">
        <v>4</v>
      </c>
      <c r="B217" s="116" t="s">
        <v>6</v>
      </c>
      <c r="C217" s="169"/>
      <c r="D217" s="160">
        <v>4830.38</v>
      </c>
      <c r="E217" s="163"/>
      <c r="F217" s="75"/>
      <c r="G217" s="99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 x14ac:dyDescent="0.3">
      <c r="A218" s="151">
        <v>42</v>
      </c>
      <c r="B218" s="116" t="s">
        <v>180</v>
      </c>
      <c r="C218" s="169"/>
      <c r="D218" s="160">
        <v>4830.38</v>
      </c>
      <c r="E218" s="163"/>
      <c r="F218" s="75"/>
      <c r="G218" s="99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 x14ac:dyDescent="0.3">
      <c r="A219" s="151">
        <v>422</v>
      </c>
      <c r="B219" s="116" t="s">
        <v>136</v>
      </c>
      <c r="C219" s="169"/>
      <c r="D219" s="169"/>
      <c r="E219" s="163"/>
      <c r="F219" s="75"/>
      <c r="G219" s="99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 x14ac:dyDescent="0.3">
      <c r="A220" s="127">
        <v>4221</v>
      </c>
      <c r="B220" s="128" t="s">
        <v>240</v>
      </c>
      <c r="C220" s="169"/>
      <c r="D220" s="161">
        <v>4830.38</v>
      </c>
      <c r="E220" s="163"/>
      <c r="F220" s="75"/>
      <c r="G220" s="99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 x14ac:dyDescent="0.3">
      <c r="A221" s="151"/>
      <c r="B221" s="116"/>
      <c r="C221" s="160"/>
      <c r="D221" s="118"/>
      <c r="E221" s="163"/>
      <c r="F221" s="75"/>
      <c r="G221" s="99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 x14ac:dyDescent="0.3">
      <c r="A222" s="194" t="s">
        <v>212</v>
      </c>
      <c r="B222" s="195" t="s">
        <v>241</v>
      </c>
      <c r="C222" s="160">
        <v>544</v>
      </c>
      <c r="D222" s="118">
        <f>+SUM(D223+D229)</f>
        <v>2530.14</v>
      </c>
      <c r="E222" s="160">
        <f>SUM(D222/C222*100)</f>
        <v>465.09926470588232</v>
      </c>
      <c r="F222" s="75"/>
      <c r="G222" s="99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 x14ac:dyDescent="0.3">
      <c r="A223" s="151">
        <v>32</v>
      </c>
      <c r="B223" s="116"/>
      <c r="C223" s="160">
        <v>544</v>
      </c>
      <c r="D223" s="118">
        <v>544</v>
      </c>
      <c r="E223" s="160">
        <f>SUM(D223/C223*100)</f>
        <v>100</v>
      </c>
      <c r="F223" s="75"/>
      <c r="G223" s="99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 x14ac:dyDescent="0.3">
      <c r="A224" s="151">
        <v>329</v>
      </c>
      <c r="B224" s="116" t="s">
        <v>126</v>
      </c>
      <c r="C224" s="160"/>
      <c r="D224" s="131">
        <v>543.79</v>
      </c>
      <c r="E224" s="163"/>
      <c r="F224" s="75"/>
      <c r="G224" s="99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5.75" customHeight="1" x14ac:dyDescent="0.3">
      <c r="A225" s="166">
        <v>3295</v>
      </c>
      <c r="B225" s="152" t="s">
        <v>124</v>
      </c>
      <c r="C225" s="161"/>
      <c r="D225" s="131">
        <v>0</v>
      </c>
      <c r="E225" s="163"/>
      <c r="F225" s="75"/>
      <c r="G225" s="99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5.75" customHeight="1" x14ac:dyDescent="0.3">
      <c r="A226" s="166">
        <v>3296</v>
      </c>
      <c r="B226" s="152" t="s">
        <v>125</v>
      </c>
      <c r="C226" s="161"/>
      <c r="D226" s="131">
        <v>543.79</v>
      </c>
      <c r="E226" s="163"/>
      <c r="F226" s="75"/>
      <c r="G226" s="99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5.75" customHeight="1" x14ac:dyDescent="0.3">
      <c r="A227" s="166"/>
      <c r="B227" s="152"/>
      <c r="C227" s="161"/>
      <c r="D227" s="131"/>
      <c r="E227" s="163"/>
      <c r="F227" s="75"/>
      <c r="G227" s="99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5.75" customHeight="1" x14ac:dyDescent="0.3">
      <c r="A228" s="151">
        <v>4</v>
      </c>
      <c r="B228" s="116" t="s">
        <v>6</v>
      </c>
      <c r="C228" s="161"/>
      <c r="D228" s="131"/>
      <c r="E228" s="163"/>
      <c r="F228" s="75"/>
      <c r="G228" s="99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5.75" customHeight="1" x14ac:dyDescent="0.3">
      <c r="A229" s="151">
        <v>42</v>
      </c>
      <c r="B229" s="116" t="s">
        <v>180</v>
      </c>
      <c r="C229" s="118">
        <v>0</v>
      </c>
      <c r="D229" s="118">
        <f>+SUM(D230+D233)</f>
        <v>1986.1399999999999</v>
      </c>
      <c r="E229" s="160" t="e">
        <f>SUM(D229/C229*100)</f>
        <v>#DIV/0!</v>
      </c>
      <c r="F229" s="75"/>
      <c r="G229" s="99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5.75" customHeight="1" x14ac:dyDescent="0.3">
      <c r="A230" s="151">
        <v>422</v>
      </c>
      <c r="B230" s="116" t="s">
        <v>136</v>
      </c>
      <c r="C230" s="118"/>
      <c r="D230" s="118">
        <f>+SUM(D231:D232)</f>
        <v>1386.1399999999999</v>
      </c>
      <c r="E230" s="160"/>
      <c r="F230" s="75"/>
      <c r="G230" s="99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5.75" customHeight="1" x14ac:dyDescent="0.3">
      <c r="A231" s="127">
        <v>4221</v>
      </c>
      <c r="B231" s="128" t="s">
        <v>240</v>
      </c>
      <c r="C231" s="118"/>
      <c r="D231" s="131">
        <v>318.11</v>
      </c>
      <c r="E231" s="160"/>
      <c r="F231" s="75"/>
      <c r="G231" s="99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5.75" customHeight="1" x14ac:dyDescent="0.3">
      <c r="A232" s="127">
        <v>4227</v>
      </c>
      <c r="B232" s="128" t="s">
        <v>280</v>
      </c>
      <c r="C232" s="118"/>
      <c r="D232" s="131">
        <v>1068.03</v>
      </c>
      <c r="E232" s="160"/>
      <c r="F232" s="75"/>
      <c r="G232" s="99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5.75" customHeight="1" x14ac:dyDescent="0.3">
      <c r="A233" s="123">
        <v>424</v>
      </c>
      <c r="B233" s="124" t="s">
        <v>205</v>
      </c>
      <c r="C233" s="131"/>
      <c r="D233" s="118">
        <v>600</v>
      </c>
      <c r="E233" s="131"/>
      <c r="F233" s="75"/>
      <c r="G233" s="99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5.75" customHeight="1" x14ac:dyDescent="0.3">
      <c r="A234" s="127">
        <v>4241</v>
      </c>
      <c r="B234" s="152" t="s">
        <v>181</v>
      </c>
      <c r="C234" s="131">
        <v>0</v>
      </c>
      <c r="D234" s="131">
        <v>600</v>
      </c>
      <c r="E234" s="131"/>
      <c r="F234" s="75"/>
      <c r="G234" s="99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5.75" customHeight="1" x14ac:dyDescent="0.3">
      <c r="A235" s="166"/>
      <c r="B235" s="152"/>
      <c r="C235" s="161"/>
      <c r="D235" s="131"/>
      <c r="E235" s="163"/>
      <c r="F235" s="75"/>
      <c r="G235" s="99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5.75" customHeight="1" x14ac:dyDescent="0.3">
      <c r="A236" s="166"/>
      <c r="B236" s="152"/>
      <c r="C236" s="161"/>
      <c r="D236" s="131"/>
      <c r="E236" s="163"/>
      <c r="F236" s="75"/>
      <c r="G236" s="99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5.75" customHeight="1" x14ac:dyDescent="0.3">
      <c r="A237" s="194" t="s">
        <v>271</v>
      </c>
      <c r="B237" s="196" t="s">
        <v>272</v>
      </c>
      <c r="C237" s="160">
        <v>19064</v>
      </c>
      <c r="D237" s="118">
        <v>19772</v>
      </c>
      <c r="E237" s="160">
        <f>SUM(D237/C237*100)</f>
        <v>103.713806126731</v>
      </c>
      <c r="F237" s="75"/>
      <c r="G237" s="99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5.75" customHeight="1" x14ac:dyDescent="0.3">
      <c r="A238" s="166"/>
      <c r="B238" s="182" t="s">
        <v>273</v>
      </c>
      <c r="C238" s="160">
        <v>19064</v>
      </c>
      <c r="D238" s="118">
        <v>19772</v>
      </c>
      <c r="E238" s="160">
        <f>SUM(D238/C238*100)</f>
        <v>103.713806126731</v>
      </c>
      <c r="F238" s="75"/>
      <c r="G238" s="99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5.75" customHeight="1" x14ac:dyDescent="0.3">
      <c r="A239" s="164">
        <v>32</v>
      </c>
      <c r="B239" s="165" t="s">
        <v>12</v>
      </c>
      <c r="C239" s="160">
        <v>19064</v>
      </c>
      <c r="D239" s="118">
        <f>+SUM(D240+D245+D252+D254)</f>
        <v>19772.330000000002</v>
      </c>
      <c r="E239" s="160">
        <f>SUM(D239/C239*100)</f>
        <v>103.71553713806128</v>
      </c>
      <c r="F239" s="75"/>
      <c r="G239" s="99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5.75" customHeight="1" x14ac:dyDescent="0.3">
      <c r="A240" s="151">
        <v>322</v>
      </c>
      <c r="B240" s="116" t="s">
        <v>103</v>
      </c>
      <c r="C240" s="160"/>
      <c r="D240" s="118">
        <v>57</v>
      </c>
      <c r="E240" s="163"/>
      <c r="F240" s="75"/>
      <c r="G240" s="99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5.75" customHeight="1" x14ac:dyDescent="0.3">
      <c r="A241" s="166" t="s">
        <v>174</v>
      </c>
      <c r="B241" s="152" t="s">
        <v>104</v>
      </c>
      <c r="C241" s="160"/>
      <c r="D241" s="131">
        <v>57</v>
      </c>
      <c r="E241" s="163"/>
      <c r="F241" s="75"/>
      <c r="G241" s="99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5.75" customHeight="1" x14ac:dyDescent="0.3">
      <c r="A242" s="166">
        <v>3222</v>
      </c>
      <c r="B242" s="152" t="s">
        <v>186</v>
      </c>
      <c r="C242" s="160"/>
      <c r="D242" s="131"/>
      <c r="E242" s="163"/>
      <c r="F242" s="75"/>
      <c r="G242" s="99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5.75" customHeight="1" x14ac:dyDescent="0.3">
      <c r="A243" s="166" t="s">
        <v>176</v>
      </c>
      <c r="B243" s="152" t="s">
        <v>106</v>
      </c>
      <c r="C243" s="160"/>
      <c r="D243" s="131"/>
      <c r="E243" s="163"/>
      <c r="F243" s="75"/>
      <c r="G243" s="99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5.75" customHeight="1" x14ac:dyDescent="0.3">
      <c r="A244" s="166" t="s">
        <v>177</v>
      </c>
      <c r="B244" s="152" t="s">
        <v>107</v>
      </c>
      <c r="C244" s="160"/>
      <c r="D244" s="131"/>
      <c r="E244" s="163"/>
      <c r="F244" s="75"/>
      <c r="G244" s="99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5.75" customHeight="1" x14ac:dyDescent="0.3">
      <c r="A245" s="151">
        <v>323</v>
      </c>
      <c r="B245" s="116" t="s">
        <v>109</v>
      </c>
      <c r="C245" s="160"/>
      <c r="D245" s="118">
        <f>+SUM(D246:D251)</f>
        <v>18037.240000000002</v>
      </c>
      <c r="E245" s="163"/>
      <c r="F245" s="75"/>
      <c r="G245" s="99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5.75" customHeight="1" x14ac:dyDescent="0.3">
      <c r="A246" s="166">
        <v>3232</v>
      </c>
      <c r="B246" s="152" t="s">
        <v>111</v>
      </c>
      <c r="C246" s="160"/>
      <c r="D246" s="131"/>
      <c r="E246" s="163"/>
      <c r="F246" s="75"/>
      <c r="G246" s="99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5.75" customHeight="1" x14ac:dyDescent="0.3">
      <c r="A247" s="166">
        <v>3234</v>
      </c>
      <c r="B247" s="152" t="s">
        <v>113</v>
      </c>
      <c r="C247" s="160"/>
      <c r="D247" s="131"/>
      <c r="E247" s="163"/>
      <c r="F247" s="203"/>
      <c r="G247" s="99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5.75" customHeight="1" x14ac:dyDescent="0.3">
      <c r="A248" s="166">
        <v>3235</v>
      </c>
      <c r="B248" s="152" t="s">
        <v>222</v>
      </c>
      <c r="C248" s="160"/>
      <c r="D248" s="131"/>
      <c r="E248" s="163"/>
      <c r="F248" s="75"/>
      <c r="G248" s="99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5.75" customHeight="1" x14ac:dyDescent="0.3">
      <c r="A249" s="166">
        <v>3237</v>
      </c>
      <c r="B249" s="152" t="s">
        <v>116</v>
      </c>
      <c r="C249" s="160"/>
      <c r="D249" s="131">
        <v>719.99</v>
      </c>
      <c r="E249" s="163"/>
      <c r="F249" s="75"/>
      <c r="G249" s="99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5.75" customHeight="1" x14ac:dyDescent="0.3">
      <c r="A250" s="166">
        <v>3238</v>
      </c>
      <c r="B250" s="152" t="s">
        <v>117</v>
      </c>
      <c r="C250" s="160"/>
      <c r="D250" s="131"/>
      <c r="E250" s="163"/>
      <c r="F250" s="75"/>
      <c r="G250" s="99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5.75" customHeight="1" x14ac:dyDescent="0.3">
      <c r="A251" s="166">
        <v>3239</v>
      </c>
      <c r="B251" s="152" t="s">
        <v>118</v>
      </c>
      <c r="C251" s="160"/>
      <c r="D251" s="131">
        <v>17317.25</v>
      </c>
      <c r="E251" s="163"/>
      <c r="F251" s="75"/>
      <c r="G251" s="99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5.75" customHeight="1" x14ac:dyDescent="0.3">
      <c r="A252" s="151">
        <v>324</v>
      </c>
      <c r="B252" s="116" t="s">
        <v>119</v>
      </c>
      <c r="C252" s="160"/>
      <c r="D252" s="131"/>
      <c r="E252" s="163"/>
      <c r="F252" s="75"/>
      <c r="G252" s="99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5.75" customHeight="1" x14ac:dyDescent="0.3">
      <c r="A253" s="166">
        <v>3241</v>
      </c>
      <c r="B253" s="152" t="s">
        <v>119</v>
      </c>
      <c r="C253" s="160"/>
      <c r="D253" s="131"/>
      <c r="E253" s="163"/>
      <c r="F253" s="75"/>
      <c r="G253" s="99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5.75" customHeight="1" x14ac:dyDescent="0.3">
      <c r="A254" s="151">
        <v>329</v>
      </c>
      <c r="B254" s="116" t="s">
        <v>126</v>
      </c>
      <c r="C254" s="160"/>
      <c r="D254" s="118">
        <f>+SUM(D255:D258)</f>
        <v>1678.0900000000001</v>
      </c>
      <c r="E254" s="163"/>
      <c r="F254" s="75"/>
      <c r="G254" s="99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5.75" customHeight="1" x14ac:dyDescent="0.3">
      <c r="A255" s="166">
        <v>3292</v>
      </c>
      <c r="B255" s="128" t="s">
        <v>121</v>
      </c>
      <c r="C255" s="160"/>
      <c r="D255" s="131">
        <v>608</v>
      </c>
      <c r="E255" s="163"/>
      <c r="F255" s="75"/>
      <c r="G255" s="99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5.75" customHeight="1" x14ac:dyDescent="0.3">
      <c r="A256" s="166">
        <v>3293</v>
      </c>
      <c r="B256" s="152" t="s">
        <v>122</v>
      </c>
      <c r="C256" s="160"/>
      <c r="D256" s="131">
        <v>516</v>
      </c>
      <c r="E256" s="163"/>
      <c r="F256" s="75"/>
      <c r="G256" s="99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5.75" customHeight="1" x14ac:dyDescent="0.3">
      <c r="A257" s="166">
        <v>3295</v>
      </c>
      <c r="B257" s="152" t="s">
        <v>124</v>
      </c>
      <c r="C257" s="160"/>
      <c r="D257" s="131">
        <v>152.19</v>
      </c>
      <c r="E257" s="163"/>
      <c r="F257" s="75"/>
      <c r="G257" s="99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5.75" customHeight="1" x14ac:dyDescent="0.3">
      <c r="A258" s="167">
        <v>3299</v>
      </c>
      <c r="B258" s="170" t="s">
        <v>126</v>
      </c>
      <c r="C258" s="160"/>
      <c r="D258" s="131">
        <v>401.9</v>
      </c>
      <c r="E258" s="163"/>
      <c r="F258" s="75"/>
      <c r="G258" s="99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5.75" customHeight="1" x14ac:dyDescent="0.3">
      <c r="A259" s="164"/>
      <c r="B259" s="165"/>
      <c r="C259" s="160"/>
      <c r="D259" s="131"/>
      <c r="E259" s="163"/>
      <c r="F259" s="75"/>
      <c r="G259" s="99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5.75" customHeight="1" x14ac:dyDescent="0.3">
      <c r="A260" s="166"/>
      <c r="B260" s="152"/>
      <c r="C260" s="161"/>
      <c r="D260" s="131"/>
      <c r="E260" s="163"/>
      <c r="F260" s="75"/>
      <c r="G260" s="99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5.75" customHeight="1" x14ac:dyDescent="0.3">
      <c r="A261" s="166"/>
      <c r="B261" s="152"/>
      <c r="C261" s="161"/>
      <c r="D261" s="136"/>
      <c r="E261" s="163"/>
      <c r="F261" s="75"/>
      <c r="G261" s="99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5.75" customHeight="1" x14ac:dyDescent="0.3">
      <c r="A262" s="197" t="s">
        <v>172</v>
      </c>
      <c r="B262" s="186" t="s">
        <v>231</v>
      </c>
      <c r="C262" s="118">
        <f>+SUM(C263+C309)</f>
        <v>174710</v>
      </c>
      <c r="D262" s="118">
        <f>+SUM(D263+D309)</f>
        <v>73611.83</v>
      </c>
      <c r="E262" s="160">
        <f>SUM(D262/C262*100)</f>
        <v>42.133724457672713</v>
      </c>
      <c r="F262" s="75"/>
      <c r="G262" s="99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5.75" customHeight="1" x14ac:dyDescent="0.3">
      <c r="A263" s="111"/>
      <c r="B263" s="181" t="s">
        <v>173</v>
      </c>
      <c r="C263" s="160">
        <f>+SUM(C264+C301)</f>
        <v>81003</v>
      </c>
      <c r="D263" s="160">
        <f>+SUM(D264+D301)</f>
        <v>11219.939999999999</v>
      </c>
      <c r="E263" s="160">
        <f>SUM(D263/C263*100)</f>
        <v>13.851264767971555</v>
      </c>
      <c r="F263" s="75"/>
      <c r="G263" s="96"/>
      <c r="H263" s="96"/>
      <c r="I263" s="96"/>
      <c r="J263" s="96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.75" customHeight="1" x14ac:dyDescent="0.3">
      <c r="A264" s="151">
        <v>3</v>
      </c>
      <c r="B264" s="116" t="s">
        <v>4</v>
      </c>
      <c r="C264" s="160">
        <f>+SUM(C265+C270+C295)</f>
        <v>38400</v>
      </c>
      <c r="D264" s="160">
        <f>+SUM(D265+D270+D295+D298)</f>
        <v>11219.939999999999</v>
      </c>
      <c r="E264" s="160">
        <f>SUM(D264/C264*100)</f>
        <v>29.21859375</v>
      </c>
      <c r="F264" s="75"/>
      <c r="G264" s="96"/>
      <c r="H264" s="96"/>
      <c r="I264" s="96"/>
      <c r="J264" s="96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.75" customHeight="1" x14ac:dyDescent="0.3">
      <c r="A265" s="164">
        <v>31</v>
      </c>
      <c r="B265" s="165" t="s">
        <v>5</v>
      </c>
      <c r="C265" s="163">
        <v>11200</v>
      </c>
      <c r="D265" s="163">
        <f>+SUM(D267:D269)</f>
        <v>9585.48</v>
      </c>
      <c r="E265" s="163">
        <f>SUM(D265/C265*100)</f>
        <v>85.584642857142853</v>
      </c>
      <c r="F265" s="75"/>
      <c r="G265" s="75"/>
      <c r="H265" s="76">
        <v>0</v>
      </c>
      <c r="I265" s="76">
        <v>0</v>
      </c>
      <c r="J265" s="76">
        <f>SUM(C265:G265)</f>
        <v>20871.064642857142</v>
      </c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 x14ac:dyDescent="0.3">
      <c r="A266" s="151">
        <v>311</v>
      </c>
      <c r="B266" s="116" t="s">
        <v>167</v>
      </c>
      <c r="C266" s="160"/>
      <c r="D266" s="160"/>
      <c r="E266" s="160"/>
      <c r="F266" s="75"/>
      <c r="G266" s="96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.75" customHeight="1" x14ac:dyDescent="0.3">
      <c r="A267" s="166">
        <v>3111</v>
      </c>
      <c r="B267" s="152" t="s">
        <v>30</v>
      </c>
      <c r="C267" s="161"/>
      <c r="D267" s="161">
        <v>4843.75</v>
      </c>
      <c r="E267" s="161"/>
      <c r="F267" s="75"/>
      <c r="G267" s="99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5.75" customHeight="1" x14ac:dyDescent="0.3">
      <c r="A268" s="166">
        <v>3121</v>
      </c>
      <c r="B268" s="128" t="s">
        <v>168</v>
      </c>
      <c r="C268" s="161"/>
      <c r="D268" s="161">
        <v>3942.5</v>
      </c>
      <c r="E268" s="161"/>
      <c r="F268" s="75"/>
      <c r="G268" s="99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5.75" customHeight="1" x14ac:dyDescent="0.3">
      <c r="A269" s="166">
        <v>3132</v>
      </c>
      <c r="B269" s="128" t="s">
        <v>100</v>
      </c>
      <c r="C269" s="161"/>
      <c r="D269" s="161">
        <v>799.23</v>
      </c>
      <c r="E269" s="161"/>
      <c r="F269" s="75"/>
      <c r="G269" s="99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5.75" customHeight="1" x14ac:dyDescent="0.3">
      <c r="A270" s="164">
        <v>32</v>
      </c>
      <c r="B270" s="165" t="s">
        <v>12</v>
      </c>
      <c r="C270" s="163">
        <v>27000</v>
      </c>
      <c r="D270" s="163">
        <f>+SUM(D271+D275+D281+D289)</f>
        <v>1615.46</v>
      </c>
      <c r="E270" s="163">
        <f>SUM(D270/C270*100)</f>
        <v>5.9831851851851852</v>
      </c>
      <c r="F270" s="75"/>
      <c r="G270" s="75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 x14ac:dyDescent="0.3">
      <c r="A271" s="164">
        <v>321</v>
      </c>
      <c r="B271" s="165" t="s">
        <v>31</v>
      </c>
      <c r="C271" s="163"/>
      <c r="D271" s="163">
        <f>+SUM(D272:D274)</f>
        <v>0</v>
      </c>
      <c r="E271" s="163"/>
      <c r="F271" s="75"/>
      <c r="G271" s="75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 x14ac:dyDescent="0.3">
      <c r="A272" s="167">
        <v>3211</v>
      </c>
      <c r="B272" s="170" t="s">
        <v>32</v>
      </c>
      <c r="C272" s="168"/>
      <c r="D272" s="168"/>
      <c r="E272" s="163"/>
      <c r="F272" s="75"/>
      <c r="G272" s="75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 x14ac:dyDescent="0.3">
      <c r="A273" s="167">
        <v>3212</v>
      </c>
      <c r="B273" s="128" t="s">
        <v>101</v>
      </c>
      <c r="C273" s="171"/>
      <c r="D273" s="171"/>
      <c r="E273" s="163"/>
      <c r="F273" s="75"/>
      <c r="G273" s="75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 x14ac:dyDescent="0.3">
      <c r="A274" s="127">
        <v>3213</v>
      </c>
      <c r="B274" s="128" t="s">
        <v>102</v>
      </c>
      <c r="C274" s="171"/>
      <c r="D274" s="168"/>
      <c r="E274" s="163"/>
      <c r="F274" s="75"/>
      <c r="G274" s="75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 x14ac:dyDescent="0.3">
      <c r="A275" s="151">
        <v>322</v>
      </c>
      <c r="B275" s="116" t="s">
        <v>103</v>
      </c>
      <c r="C275" s="160"/>
      <c r="D275" s="160">
        <f>+SUM(D276:D280)</f>
        <v>137.5</v>
      </c>
      <c r="E275" s="160"/>
      <c r="F275" s="75"/>
      <c r="G275" s="96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.75" customHeight="1" x14ac:dyDescent="0.3">
      <c r="A276" s="166" t="s">
        <v>174</v>
      </c>
      <c r="B276" s="152" t="s">
        <v>104</v>
      </c>
      <c r="C276" s="161"/>
      <c r="D276" s="131">
        <v>137.5</v>
      </c>
      <c r="E276" s="161"/>
      <c r="F276" s="75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5.75" customHeight="1" x14ac:dyDescent="0.3">
      <c r="A277" s="166">
        <v>3222</v>
      </c>
      <c r="B277" s="152" t="s">
        <v>175</v>
      </c>
      <c r="C277" s="161"/>
      <c r="D277" s="131"/>
      <c r="E277" s="161"/>
      <c r="F277" s="75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5.75" customHeight="1" x14ac:dyDescent="0.3">
      <c r="A278" s="166" t="s">
        <v>176</v>
      </c>
      <c r="B278" s="152" t="s">
        <v>106</v>
      </c>
      <c r="C278" s="161"/>
      <c r="D278" s="131"/>
      <c r="E278" s="161"/>
      <c r="F278" s="75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5.75" customHeight="1" x14ac:dyDescent="0.3">
      <c r="A279" s="166" t="s">
        <v>177</v>
      </c>
      <c r="B279" s="152" t="s">
        <v>107</v>
      </c>
      <c r="C279" s="161"/>
      <c r="D279" s="131"/>
      <c r="E279" s="161"/>
      <c r="F279" s="75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5.75" customHeight="1" x14ac:dyDescent="0.3">
      <c r="A280" s="166">
        <v>3225</v>
      </c>
      <c r="B280" s="152" t="s">
        <v>108</v>
      </c>
      <c r="C280" s="161"/>
      <c r="D280" s="131"/>
      <c r="E280" s="161"/>
      <c r="F280" s="75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5.75" customHeight="1" x14ac:dyDescent="0.3">
      <c r="A281" s="151">
        <v>323</v>
      </c>
      <c r="B281" s="116" t="s">
        <v>109</v>
      </c>
      <c r="C281" s="160"/>
      <c r="D281" s="118">
        <f>+SUM(D282:D288)</f>
        <v>1477.96</v>
      </c>
      <c r="E281" s="161"/>
      <c r="F281" s="75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5.75" customHeight="1" x14ac:dyDescent="0.3">
      <c r="A282" s="166">
        <v>3231</v>
      </c>
      <c r="B282" s="152" t="s">
        <v>110</v>
      </c>
      <c r="C282" s="160"/>
      <c r="D282" s="131"/>
      <c r="E282" s="161"/>
      <c r="F282" s="75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5.75" customHeight="1" x14ac:dyDescent="0.3">
      <c r="A283" s="166">
        <v>3232</v>
      </c>
      <c r="B283" s="152" t="s">
        <v>111</v>
      </c>
      <c r="C283" s="161"/>
      <c r="D283" s="131"/>
      <c r="E283" s="161"/>
      <c r="F283" s="75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5.75" customHeight="1" x14ac:dyDescent="0.3">
      <c r="A284" s="166">
        <v>3233</v>
      </c>
      <c r="B284" s="152" t="s">
        <v>178</v>
      </c>
      <c r="C284" s="161"/>
      <c r="D284" s="131"/>
      <c r="E284" s="161"/>
      <c r="F284" s="75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5.75" customHeight="1" x14ac:dyDescent="0.3">
      <c r="A285" s="166">
        <v>3234</v>
      </c>
      <c r="B285" s="152" t="s">
        <v>113</v>
      </c>
      <c r="C285" s="161"/>
      <c r="D285" s="131"/>
      <c r="E285" s="161"/>
      <c r="F285" s="75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5.75" customHeight="1" x14ac:dyDescent="0.3">
      <c r="A286" s="166">
        <v>3235</v>
      </c>
      <c r="B286" s="152" t="s">
        <v>179</v>
      </c>
      <c r="C286" s="161"/>
      <c r="D286" s="131"/>
      <c r="E286" s="161"/>
      <c r="F286" s="75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5.75" customHeight="1" x14ac:dyDescent="0.3">
      <c r="A287" s="166">
        <v>3238</v>
      </c>
      <c r="B287" s="152" t="s">
        <v>117</v>
      </c>
      <c r="C287" s="161"/>
      <c r="D287" s="131">
        <v>1477.96</v>
      </c>
      <c r="E287" s="161"/>
      <c r="F287" s="75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5.75" customHeight="1" x14ac:dyDescent="0.3">
      <c r="A288" s="166">
        <v>3239</v>
      </c>
      <c r="B288" s="152" t="s">
        <v>118</v>
      </c>
      <c r="C288" s="161"/>
      <c r="D288" s="131">
        <v>0</v>
      </c>
      <c r="E288" s="161"/>
      <c r="F288" s="75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5.75" customHeight="1" x14ac:dyDescent="0.3">
      <c r="A289" s="151">
        <v>329</v>
      </c>
      <c r="B289" s="116" t="s">
        <v>126</v>
      </c>
      <c r="C289" s="160"/>
      <c r="D289" s="118"/>
      <c r="E289" s="161"/>
      <c r="F289" s="75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5.75" customHeight="1" x14ac:dyDescent="0.3">
      <c r="A290" s="166">
        <v>3292</v>
      </c>
      <c r="B290" s="128" t="s">
        <v>121</v>
      </c>
      <c r="C290" s="160"/>
      <c r="D290" s="136"/>
      <c r="E290" s="161"/>
      <c r="F290" s="75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5.75" customHeight="1" x14ac:dyDescent="0.3">
      <c r="A291" s="166">
        <v>3293</v>
      </c>
      <c r="B291" s="152" t="s">
        <v>122</v>
      </c>
      <c r="C291" s="160"/>
      <c r="D291" s="131"/>
      <c r="E291" s="161"/>
      <c r="F291" s="75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5.75" customHeight="1" x14ac:dyDescent="0.3">
      <c r="A292" s="166">
        <v>3294</v>
      </c>
      <c r="B292" s="152" t="s">
        <v>244</v>
      </c>
      <c r="C292" s="160"/>
      <c r="D292" s="131"/>
      <c r="E292" s="161"/>
      <c r="F292" s="75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5.75" customHeight="1" x14ac:dyDescent="0.3">
      <c r="A293" s="166">
        <v>3295</v>
      </c>
      <c r="B293" s="152" t="s">
        <v>124</v>
      </c>
      <c r="C293" s="161"/>
      <c r="D293" s="131"/>
      <c r="E293" s="161"/>
      <c r="F293" s="75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5.75" customHeight="1" x14ac:dyDescent="0.3">
      <c r="A294" s="166">
        <v>3299</v>
      </c>
      <c r="B294" s="152" t="s">
        <v>126</v>
      </c>
      <c r="C294" s="161"/>
      <c r="D294" s="131"/>
      <c r="E294" s="161"/>
      <c r="F294" s="75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5.75" customHeight="1" x14ac:dyDescent="0.3">
      <c r="A295" s="151">
        <v>34</v>
      </c>
      <c r="B295" s="116" t="s">
        <v>127</v>
      </c>
      <c r="C295" s="160">
        <v>200</v>
      </c>
      <c r="D295" s="118">
        <v>0</v>
      </c>
      <c r="E295" s="163"/>
      <c r="F295" s="75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5.75" customHeight="1" x14ac:dyDescent="0.3">
      <c r="A296" s="151">
        <v>343</v>
      </c>
      <c r="B296" s="116" t="s">
        <v>128</v>
      </c>
      <c r="C296" s="172"/>
      <c r="D296" s="150"/>
      <c r="E296" s="161"/>
      <c r="F296" s="75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5.75" customHeight="1" x14ac:dyDescent="0.3">
      <c r="A297" s="166">
        <v>3431</v>
      </c>
      <c r="B297" s="152" t="s">
        <v>243</v>
      </c>
      <c r="C297" s="172"/>
      <c r="D297" s="131">
        <v>0</v>
      </c>
      <c r="E297" s="161"/>
      <c r="F297" s="75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5.75" customHeight="1" x14ac:dyDescent="0.3">
      <c r="A298" s="151">
        <v>38</v>
      </c>
      <c r="B298" s="116" t="s">
        <v>130</v>
      </c>
      <c r="C298" s="172"/>
      <c r="D298" s="118">
        <v>19</v>
      </c>
      <c r="E298" s="161"/>
      <c r="F298" s="75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5.75" customHeight="1" x14ac:dyDescent="0.3">
      <c r="A299" s="166">
        <v>3812</v>
      </c>
      <c r="B299" s="152" t="s">
        <v>281</v>
      </c>
      <c r="C299" s="172"/>
      <c r="D299" s="131">
        <v>18.8</v>
      </c>
      <c r="E299" s="161"/>
      <c r="F299" s="75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5.75" customHeight="1" x14ac:dyDescent="0.3">
      <c r="A300" s="166"/>
      <c r="B300" s="152"/>
      <c r="C300" s="172"/>
      <c r="D300" s="131"/>
      <c r="E300" s="161"/>
      <c r="F300" s="75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5.75" customHeight="1" x14ac:dyDescent="0.3">
      <c r="A301" s="151">
        <v>4</v>
      </c>
      <c r="B301" s="116" t="s">
        <v>6</v>
      </c>
      <c r="C301" s="160">
        <f>+SUM(C302+C306)</f>
        <v>42603</v>
      </c>
      <c r="D301" s="160">
        <f>+SUM(D302+D306)</f>
        <v>0</v>
      </c>
      <c r="E301" s="161"/>
      <c r="F301" s="75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5.75" customHeight="1" x14ac:dyDescent="0.3">
      <c r="A302" s="151">
        <v>42</v>
      </c>
      <c r="B302" s="116" t="s">
        <v>180</v>
      </c>
      <c r="C302" s="160">
        <v>29603</v>
      </c>
      <c r="D302" s="118">
        <f>+SUM(D303+D305)</f>
        <v>0</v>
      </c>
      <c r="E302" s="163"/>
      <c r="F302" s="75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5.75" customHeight="1" x14ac:dyDescent="0.3">
      <c r="A303" s="127">
        <v>4221</v>
      </c>
      <c r="B303" s="128" t="s">
        <v>240</v>
      </c>
      <c r="C303" s="161"/>
      <c r="D303" s="131">
        <v>0</v>
      </c>
      <c r="E303" s="161"/>
      <c r="F303" s="75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5.75" customHeight="1" x14ac:dyDescent="0.3">
      <c r="A304" s="151">
        <v>424</v>
      </c>
      <c r="B304" s="116" t="s">
        <v>181</v>
      </c>
      <c r="C304" s="161"/>
      <c r="D304" s="136"/>
      <c r="E304" s="161"/>
      <c r="F304" s="75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5.75" customHeight="1" x14ac:dyDescent="0.3">
      <c r="A305" s="127">
        <v>4241</v>
      </c>
      <c r="B305" s="152" t="s">
        <v>181</v>
      </c>
      <c r="C305" s="161"/>
      <c r="D305" s="136">
        <v>0</v>
      </c>
      <c r="E305" s="161"/>
      <c r="F305" s="75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5.75" customHeight="1" x14ac:dyDescent="0.3">
      <c r="A306" s="151">
        <v>45</v>
      </c>
      <c r="B306" s="116" t="s">
        <v>182</v>
      </c>
      <c r="C306" s="160">
        <v>13000</v>
      </c>
      <c r="D306" s="136">
        <v>0</v>
      </c>
      <c r="E306" s="163"/>
      <c r="F306" s="75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5.75" customHeight="1" x14ac:dyDescent="0.3">
      <c r="A307" s="151">
        <v>451</v>
      </c>
      <c r="B307" s="116" t="s">
        <v>183</v>
      </c>
      <c r="C307" s="161"/>
      <c r="D307" s="136"/>
      <c r="E307" s="161"/>
      <c r="F307" s="75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5.75" customHeight="1" x14ac:dyDescent="0.3">
      <c r="A308" s="135"/>
      <c r="B308" s="112"/>
      <c r="C308" s="161"/>
      <c r="D308" s="136"/>
      <c r="E308" s="161"/>
      <c r="F308" s="75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5.75" customHeight="1" x14ac:dyDescent="0.3">
      <c r="A309" s="111"/>
      <c r="B309" s="181" t="s">
        <v>184</v>
      </c>
      <c r="C309" s="160">
        <f>+SUM(C310+C347)</f>
        <v>93707</v>
      </c>
      <c r="D309" s="160">
        <f>+SUM(D310+D347)</f>
        <v>62391.89</v>
      </c>
      <c r="E309" s="160">
        <f>(D309/C309)*100</f>
        <v>66.581888226066354</v>
      </c>
      <c r="F309" s="75"/>
      <c r="G309" s="96"/>
      <c r="H309" s="96"/>
      <c r="I309" s="96"/>
      <c r="J309" s="96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.75" customHeight="1" x14ac:dyDescent="0.3">
      <c r="A310" s="115">
        <v>3</v>
      </c>
      <c r="B310" s="116" t="s">
        <v>4</v>
      </c>
      <c r="C310" s="161">
        <f>+SUM(C311+C314+C343)</f>
        <v>56707</v>
      </c>
      <c r="D310" s="160">
        <f>+SUM(D311+D314+D343)</f>
        <v>40138.369999999995</v>
      </c>
      <c r="E310" s="160">
        <f>(D310/C310)*100</f>
        <v>70.782037490962296</v>
      </c>
      <c r="F310" s="75"/>
      <c r="G310" s="96"/>
      <c r="H310" s="96"/>
      <c r="I310" s="96"/>
      <c r="J310" s="96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.75" customHeight="1" x14ac:dyDescent="0.3">
      <c r="A311" s="119">
        <v>31</v>
      </c>
      <c r="B311" s="120" t="s">
        <v>5</v>
      </c>
      <c r="C311" s="134">
        <v>8000</v>
      </c>
      <c r="D311" s="134">
        <v>0</v>
      </c>
      <c r="E311" s="160"/>
      <c r="F311" s="75"/>
      <c r="G311" s="75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 x14ac:dyDescent="0.3">
      <c r="A312" s="123">
        <v>312</v>
      </c>
      <c r="B312" s="124" t="s">
        <v>168</v>
      </c>
      <c r="C312" s="118"/>
      <c r="D312" s="118">
        <v>0</v>
      </c>
      <c r="E312" s="118">
        <v>0</v>
      </c>
      <c r="F312" s="75"/>
      <c r="G312" s="96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.75" customHeight="1" x14ac:dyDescent="0.3">
      <c r="A313" s="127" t="s">
        <v>185</v>
      </c>
      <c r="B313" s="128" t="s">
        <v>168</v>
      </c>
      <c r="C313" s="131"/>
      <c r="D313" s="131">
        <v>0</v>
      </c>
      <c r="E313" s="131">
        <v>0</v>
      </c>
      <c r="F313" s="75"/>
      <c r="G313" s="99"/>
      <c r="H313" s="99"/>
      <c r="I313" s="99"/>
      <c r="J313" s="99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5.75" customHeight="1" x14ac:dyDescent="0.3">
      <c r="A314" s="119">
        <v>32</v>
      </c>
      <c r="B314" s="120" t="s">
        <v>12</v>
      </c>
      <c r="C314" s="134">
        <v>48707</v>
      </c>
      <c r="D314" s="134">
        <f>+SUM(D315+D319+D325+D335+D337)</f>
        <v>39996.369999999995</v>
      </c>
      <c r="E314" s="134">
        <f>(D314/C314)*100</f>
        <v>82.116266655716828</v>
      </c>
      <c r="F314" s="75"/>
      <c r="G314" s="75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 x14ac:dyDescent="0.3">
      <c r="A315" s="123">
        <v>321</v>
      </c>
      <c r="B315" s="124" t="s">
        <v>31</v>
      </c>
      <c r="C315" s="118"/>
      <c r="D315" s="118">
        <f>+SUM(D316:D318)</f>
        <v>11085.97</v>
      </c>
      <c r="E315" s="118"/>
      <c r="F315" s="75"/>
      <c r="G315" s="96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.75" customHeight="1" x14ac:dyDescent="0.3">
      <c r="A316" s="127" t="s">
        <v>169</v>
      </c>
      <c r="B316" s="128" t="s">
        <v>32</v>
      </c>
      <c r="C316" s="131"/>
      <c r="D316" s="131">
        <v>6738.12</v>
      </c>
      <c r="E316" s="131"/>
      <c r="F316" s="75"/>
      <c r="G316" s="99"/>
      <c r="H316" s="99"/>
      <c r="I316" s="99"/>
      <c r="J316" s="99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5.75" customHeight="1" x14ac:dyDescent="0.3">
      <c r="A317" s="127" t="s">
        <v>170</v>
      </c>
      <c r="B317" s="128" t="s">
        <v>101</v>
      </c>
      <c r="C317" s="131"/>
      <c r="D317" s="131">
        <v>3889.1</v>
      </c>
      <c r="E317" s="131"/>
      <c r="F317" s="75"/>
      <c r="G317" s="99"/>
      <c r="H317" s="99"/>
      <c r="I317" s="99"/>
      <c r="J317" s="99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5.75" customHeight="1" x14ac:dyDescent="0.3">
      <c r="A318" s="127">
        <v>3213</v>
      </c>
      <c r="B318" s="128" t="s">
        <v>102</v>
      </c>
      <c r="C318" s="131"/>
      <c r="D318" s="131">
        <v>458.75</v>
      </c>
      <c r="E318" s="131"/>
      <c r="F318" s="75"/>
      <c r="G318" s="99"/>
      <c r="H318" s="99"/>
      <c r="I318" s="99"/>
      <c r="J318" s="99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5.75" customHeight="1" x14ac:dyDescent="0.3">
      <c r="A319" s="123">
        <v>322</v>
      </c>
      <c r="B319" s="124" t="s">
        <v>103</v>
      </c>
      <c r="C319" s="118"/>
      <c r="D319" s="118">
        <f>+SUM(D320:D324)</f>
        <v>6374.94</v>
      </c>
      <c r="E319" s="118"/>
      <c r="F319" s="75"/>
      <c r="G319" s="96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.75" customHeight="1" x14ac:dyDescent="0.3">
      <c r="A320" s="127" t="s">
        <v>174</v>
      </c>
      <c r="B320" s="128" t="s">
        <v>104</v>
      </c>
      <c r="C320" s="131"/>
      <c r="D320" s="131">
        <v>1724.77</v>
      </c>
      <c r="E320" s="131"/>
      <c r="F320" s="75"/>
      <c r="G320" s="99"/>
      <c r="H320" s="99"/>
      <c r="I320" s="99"/>
      <c r="J320" s="99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5.75" customHeight="1" x14ac:dyDescent="0.3">
      <c r="A321" s="127">
        <v>3222</v>
      </c>
      <c r="B321" s="128" t="s">
        <v>186</v>
      </c>
      <c r="C321" s="131"/>
      <c r="D321" s="131">
        <v>3259.23</v>
      </c>
      <c r="E321" s="131"/>
      <c r="F321" s="75"/>
      <c r="G321" s="99"/>
      <c r="H321" s="99"/>
      <c r="I321" s="99"/>
      <c r="J321" s="99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5.75" customHeight="1" x14ac:dyDescent="0.3">
      <c r="A322" s="127" t="s">
        <v>176</v>
      </c>
      <c r="B322" s="128" t="s">
        <v>106</v>
      </c>
      <c r="C322" s="131"/>
      <c r="D322" s="131"/>
      <c r="E322" s="131"/>
      <c r="F322" s="75"/>
      <c r="G322" s="99"/>
      <c r="H322" s="99"/>
      <c r="I322" s="99"/>
      <c r="J322" s="99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5.75" customHeight="1" x14ac:dyDescent="0.3">
      <c r="A323" s="127" t="s">
        <v>177</v>
      </c>
      <c r="B323" s="128" t="s">
        <v>107</v>
      </c>
      <c r="C323" s="131"/>
      <c r="D323" s="131">
        <v>1024</v>
      </c>
      <c r="E323" s="131"/>
      <c r="F323" s="75"/>
      <c r="G323" s="99"/>
      <c r="H323" s="99"/>
      <c r="I323" s="99"/>
      <c r="J323" s="99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5.75" customHeight="1" x14ac:dyDescent="0.3">
      <c r="A324" s="127">
        <v>3225</v>
      </c>
      <c r="B324" s="128" t="s">
        <v>187</v>
      </c>
      <c r="C324" s="131"/>
      <c r="D324" s="131">
        <v>366.94</v>
      </c>
      <c r="E324" s="131"/>
      <c r="F324" s="75"/>
      <c r="G324" s="99"/>
      <c r="H324" s="99"/>
      <c r="I324" s="99"/>
      <c r="J324" s="99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5.75" customHeight="1" x14ac:dyDescent="0.3">
      <c r="A325" s="123">
        <v>323</v>
      </c>
      <c r="B325" s="124" t="s">
        <v>109</v>
      </c>
      <c r="C325" s="118"/>
      <c r="D325" s="118">
        <f>+SUM(D326:D334)</f>
        <v>18898.900000000001</v>
      </c>
      <c r="E325" s="118"/>
      <c r="F325" s="75"/>
      <c r="G325" s="96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.75" customHeight="1" x14ac:dyDescent="0.3">
      <c r="A326" s="127" t="s">
        <v>188</v>
      </c>
      <c r="B326" s="128" t="s">
        <v>110</v>
      </c>
      <c r="C326" s="131"/>
      <c r="D326" s="131">
        <v>1321.87</v>
      </c>
      <c r="E326" s="131"/>
      <c r="F326" s="75"/>
      <c r="G326" s="99"/>
      <c r="H326" s="99"/>
      <c r="I326" s="99"/>
      <c r="J326" s="99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5.75" customHeight="1" x14ac:dyDescent="0.3">
      <c r="A327" s="127" t="s">
        <v>189</v>
      </c>
      <c r="B327" s="128" t="s">
        <v>111</v>
      </c>
      <c r="C327" s="131"/>
      <c r="D327" s="131">
        <v>2420</v>
      </c>
      <c r="E327" s="131"/>
      <c r="F327" s="75"/>
      <c r="G327" s="99"/>
      <c r="H327" s="99"/>
      <c r="I327" s="99"/>
      <c r="J327" s="99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5.75" customHeight="1" x14ac:dyDescent="0.3">
      <c r="A328" s="127">
        <v>3233</v>
      </c>
      <c r="B328" s="128" t="s">
        <v>190</v>
      </c>
      <c r="C328" s="131"/>
      <c r="D328" s="131">
        <v>344.38</v>
      </c>
      <c r="E328" s="131"/>
      <c r="F328" s="75"/>
      <c r="G328" s="99"/>
      <c r="H328" s="99"/>
      <c r="I328" s="99"/>
      <c r="J328" s="99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5.75" customHeight="1" x14ac:dyDescent="0.3">
      <c r="A329" s="127" t="s">
        <v>191</v>
      </c>
      <c r="B329" s="128" t="s">
        <v>113</v>
      </c>
      <c r="C329" s="131"/>
      <c r="D329" s="131"/>
      <c r="E329" s="131"/>
      <c r="F329" s="75"/>
      <c r="G329" s="99"/>
      <c r="H329" s="99"/>
      <c r="I329" s="99"/>
      <c r="J329" s="99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5.75" customHeight="1" x14ac:dyDescent="0.3">
      <c r="A330" s="127">
        <v>3235</v>
      </c>
      <c r="B330" s="128" t="s">
        <v>192</v>
      </c>
      <c r="C330" s="131"/>
      <c r="D330" s="131">
        <v>2798.29</v>
      </c>
      <c r="E330" s="131"/>
      <c r="F330" s="75"/>
      <c r="G330" s="99"/>
      <c r="H330" s="99"/>
      <c r="I330" s="99"/>
      <c r="J330" s="99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5.75" customHeight="1" x14ac:dyDescent="0.3">
      <c r="A331" s="127">
        <v>3236</v>
      </c>
      <c r="B331" s="128" t="s">
        <v>282</v>
      </c>
      <c r="C331" s="131"/>
      <c r="D331" s="131">
        <v>891.68</v>
      </c>
      <c r="E331" s="131"/>
      <c r="F331" s="75"/>
      <c r="G331" s="99"/>
      <c r="H331" s="99"/>
      <c r="I331" s="99"/>
      <c r="J331" s="99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5.75" customHeight="1" x14ac:dyDescent="0.3">
      <c r="A332" s="127">
        <v>3237</v>
      </c>
      <c r="B332" s="128" t="s">
        <v>116</v>
      </c>
      <c r="C332" s="131"/>
      <c r="D332" s="131">
        <v>4740.3</v>
      </c>
      <c r="E332" s="131"/>
      <c r="F332" s="75"/>
      <c r="G332" s="99"/>
      <c r="H332" s="99"/>
      <c r="I332" s="99"/>
      <c r="J332" s="99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5.75" customHeight="1" x14ac:dyDescent="0.3">
      <c r="A333" s="127" t="s">
        <v>193</v>
      </c>
      <c r="B333" s="128" t="s">
        <v>117</v>
      </c>
      <c r="C333" s="131"/>
      <c r="D333" s="131">
        <v>187.5</v>
      </c>
      <c r="E333" s="131"/>
      <c r="F333" s="75"/>
      <c r="G333" s="99"/>
      <c r="H333" s="99"/>
      <c r="I333" s="99"/>
      <c r="J333" s="99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5.75" customHeight="1" x14ac:dyDescent="0.3">
      <c r="A334" s="127" t="s">
        <v>194</v>
      </c>
      <c r="B334" s="128" t="s">
        <v>118</v>
      </c>
      <c r="C334" s="131"/>
      <c r="D334" s="131">
        <v>6194.88</v>
      </c>
      <c r="E334" s="131"/>
      <c r="F334" s="75"/>
      <c r="G334" s="99"/>
      <c r="H334" s="99"/>
      <c r="I334" s="99"/>
      <c r="J334" s="99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5.75" customHeight="1" x14ac:dyDescent="0.3">
      <c r="A335" s="123">
        <v>324</v>
      </c>
      <c r="B335" s="128" t="s">
        <v>195</v>
      </c>
      <c r="C335" s="131"/>
      <c r="D335" s="118">
        <v>313</v>
      </c>
      <c r="E335" s="131"/>
      <c r="F335" s="75"/>
      <c r="G335" s="99"/>
      <c r="H335" s="99"/>
      <c r="I335" s="99"/>
      <c r="J335" s="99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5.75" customHeight="1" x14ac:dyDescent="0.3">
      <c r="A336" s="127">
        <v>3241</v>
      </c>
      <c r="B336" s="128" t="s">
        <v>196</v>
      </c>
      <c r="C336" s="131"/>
      <c r="D336" s="131">
        <v>313.3</v>
      </c>
      <c r="E336" s="131"/>
      <c r="F336" s="75"/>
      <c r="G336" s="99"/>
      <c r="H336" s="99"/>
      <c r="I336" s="99"/>
      <c r="J336" s="99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5.75" customHeight="1" x14ac:dyDescent="0.3">
      <c r="A337" s="123">
        <v>329</v>
      </c>
      <c r="B337" s="124" t="s">
        <v>126</v>
      </c>
      <c r="C337" s="118"/>
      <c r="D337" s="118">
        <f>+SUM(D338:D342)</f>
        <v>3323.5600000000004</v>
      </c>
      <c r="E337" s="118"/>
      <c r="F337" s="75"/>
      <c r="G337" s="96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.75" customHeight="1" x14ac:dyDescent="0.3">
      <c r="A338" s="127" t="s">
        <v>197</v>
      </c>
      <c r="B338" s="128" t="s">
        <v>198</v>
      </c>
      <c r="C338" s="131"/>
      <c r="D338" s="131"/>
      <c r="E338" s="131"/>
      <c r="F338" s="75"/>
      <c r="G338" s="99"/>
      <c r="H338" s="99"/>
      <c r="I338" s="99"/>
      <c r="J338" s="99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5.75" customHeight="1" x14ac:dyDescent="0.3">
      <c r="A339" s="127">
        <v>3292</v>
      </c>
      <c r="B339" s="128" t="s">
        <v>283</v>
      </c>
      <c r="C339" s="131"/>
      <c r="D339" s="131">
        <v>140</v>
      </c>
      <c r="E339" s="131"/>
      <c r="F339" s="75"/>
      <c r="G339" s="99"/>
      <c r="H339" s="99"/>
      <c r="I339" s="99"/>
      <c r="J339" s="99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5.75" customHeight="1" x14ac:dyDescent="0.3">
      <c r="A340" s="127" t="s">
        <v>199</v>
      </c>
      <c r="B340" s="128" t="s">
        <v>122</v>
      </c>
      <c r="C340" s="131"/>
      <c r="D340" s="131">
        <v>912.56</v>
      </c>
      <c r="E340" s="131"/>
      <c r="F340" s="75"/>
      <c r="G340" s="99"/>
      <c r="H340" s="99"/>
      <c r="I340" s="99"/>
      <c r="J340" s="99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5.75" customHeight="1" x14ac:dyDescent="0.3">
      <c r="A341" s="127">
        <v>3295</v>
      </c>
      <c r="B341" s="128" t="s">
        <v>124</v>
      </c>
      <c r="C341" s="131"/>
      <c r="D341" s="131">
        <v>33.18</v>
      </c>
      <c r="E341" s="131"/>
      <c r="F341" s="75"/>
      <c r="G341" s="99"/>
      <c r="H341" s="99"/>
      <c r="I341" s="99"/>
      <c r="J341" s="99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5.75" customHeight="1" x14ac:dyDescent="0.3">
      <c r="A342" s="127" t="s">
        <v>200</v>
      </c>
      <c r="B342" s="128" t="s">
        <v>126</v>
      </c>
      <c r="C342" s="131"/>
      <c r="D342" s="131">
        <v>2237.8200000000002</v>
      </c>
      <c r="E342" s="131"/>
      <c r="F342" s="75"/>
      <c r="G342" s="99"/>
      <c r="H342" s="99"/>
      <c r="I342" s="99"/>
      <c r="J342" s="99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5.75" customHeight="1" x14ac:dyDescent="0.3">
      <c r="A343" s="119">
        <v>34</v>
      </c>
      <c r="B343" s="120" t="s">
        <v>127</v>
      </c>
      <c r="C343" s="134">
        <v>0</v>
      </c>
      <c r="D343" s="118">
        <v>142</v>
      </c>
      <c r="E343" s="134" t="e">
        <f>(D343/C343)*100</f>
        <v>#DIV/0!</v>
      </c>
      <c r="F343" s="75"/>
      <c r="G343" s="75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 x14ac:dyDescent="0.3">
      <c r="A344" s="123">
        <v>343</v>
      </c>
      <c r="B344" s="124" t="s">
        <v>128</v>
      </c>
      <c r="C344" s="118"/>
      <c r="D344" s="118">
        <f>+SUM(D345:D346)</f>
        <v>141.94</v>
      </c>
      <c r="E344" s="118"/>
      <c r="F344" s="75"/>
      <c r="G344" s="96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.75" customHeight="1" x14ac:dyDescent="0.3">
      <c r="A345" s="127" t="s">
        <v>201</v>
      </c>
      <c r="B345" s="128" t="s">
        <v>129</v>
      </c>
      <c r="C345" s="131"/>
      <c r="D345" s="131">
        <v>135.66999999999999</v>
      </c>
      <c r="E345" s="131"/>
      <c r="F345" s="75"/>
      <c r="G345" s="99"/>
      <c r="H345" s="99"/>
      <c r="I345" s="99"/>
      <c r="J345" s="99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5.75" customHeight="1" x14ac:dyDescent="0.3">
      <c r="A346" s="127">
        <v>3433</v>
      </c>
      <c r="B346" s="128" t="s">
        <v>144</v>
      </c>
      <c r="C346" s="131"/>
      <c r="D346" s="131">
        <v>6.27</v>
      </c>
      <c r="E346" s="131"/>
      <c r="F346" s="75"/>
      <c r="G346" s="99"/>
      <c r="H346" s="99"/>
      <c r="I346" s="99"/>
      <c r="J346" s="99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5.75" customHeight="1" x14ac:dyDescent="0.3">
      <c r="A347" s="123">
        <v>4</v>
      </c>
      <c r="B347" s="116" t="s">
        <v>6</v>
      </c>
      <c r="C347" s="118">
        <f>+SUM(C348+C351+C359)</f>
        <v>37000</v>
      </c>
      <c r="D347" s="118">
        <f>+SUM(D348+D351+D359)</f>
        <v>22253.52</v>
      </c>
      <c r="E347" s="131"/>
      <c r="F347" s="75"/>
      <c r="G347" s="99"/>
      <c r="H347" s="99"/>
      <c r="I347" s="99"/>
      <c r="J347" s="99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5.75" customHeight="1" x14ac:dyDescent="0.3">
      <c r="A348" s="123">
        <v>41</v>
      </c>
      <c r="B348" s="116" t="s">
        <v>202</v>
      </c>
      <c r="C348" s="118">
        <v>0</v>
      </c>
      <c r="D348" s="118">
        <v>0</v>
      </c>
      <c r="E348" s="131"/>
      <c r="F348" s="75"/>
      <c r="G348" s="99"/>
      <c r="H348" s="99"/>
      <c r="I348" s="99"/>
      <c r="J348" s="99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5.75" customHeight="1" x14ac:dyDescent="0.3">
      <c r="A349" s="123">
        <v>412</v>
      </c>
      <c r="B349" s="116" t="s">
        <v>133</v>
      </c>
      <c r="C349" s="118"/>
      <c r="D349" s="118">
        <v>0</v>
      </c>
      <c r="E349" s="131"/>
      <c r="F349" s="75"/>
      <c r="G349" s="99"/>
      <c r="H349" s="99"/>
      <c r="I349" s="99"/>
      <c r="J349" s="99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5.75" customHeight="1" x14ac:dyDescent="0.3">
      <c r="A350" s="127">
        <v>4123</v>
      </c>
      <c r="B350" s="152" t="s">
        <v>134</v>
      </c>
      <c r="C350" s="118"/>
      <c r="D350" s="131">
        <v>0</v>
      </c>
      <c r="E350" s="131"/>
      <c r="F350" s="75"/>
      <c r="G350" s="99"/>
      <c r="H350" s="99"/>
      <c r="I350" s="99"/>
      <c r="J350" s="99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5.75" customHeight="1" x14ac:dyDescent="0.3">
      <c r="A351" s="151">
        <v>42</v>
      </c>
      <c r="B351" s="116" t="s">
        <v>180</v>
      </c>
      <c r="C351" s="118">
        <v>22000</v>
      </c>
      <c r="D351" s="118">
        <f>+SUM(D352+D357)</f>
        <v>9402.630000000001</v>
      </c>
      <c r="E351" s="134">
        <f>(D351/C351)*100</f>
        <v>42.739227272727277</v>
      </c>
      <c r="F351" s="75"/>
      <c r="G351" s="99"/>
      <c r="H351" s="99"/>
      <c r="I351" s="99"/>
      <c r="J351" s="99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5.75" customHeight="1" x14ac:dyDescent="0.3">
      <c r="A352" s="123">
        <v>422</v>
      </c>
      <c r="B352" s="116" t="s">
        <v>136</v>
      </c>
      <c r="C352" s="131"/>
      <c r="D352" s="131">
        <f>+SUM(D353:D356)</f>
        <v>9254.630000000001</v>
      </c>
      <c r="E352" s="131"/>
      <c r="F352" s="75"/>
      <c r="G352" s="99"/>
      <c r="H352" s="99"/>
      <c r="I352" s="99"/>
      <c r="J352" s="99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5.75" customHeight="1" x14ac:dyDescent="0.3">
      <c r="A353" s="127">
        <v>4221</v>
      </c>
      <c r="B353" s="152" t="s">
        <v>137</v>
      </c>
      <c r="C353" s="131"/>
      <c r="D353" s="131">
        <v>2358.25</v>
      </c>
      <c r="E353" s="131"/>
      <c r="F353" s="75"/>
      <c r="G353" s="99"/>
      <c r="H353" s="99"/>
      <c r="I353" s="99"/>
      <c r="J353" s="99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5.75" customHeight="1" x14ac:dyDescent="0.3">
      <c r="A354" s="127">
        <v>4223</v>
      </c>
      <c r="B354" s="152" t="s">
        <v>284</v>
      </c>
      <c r="C354" s="131"/>
      <c r="D354" s="131">
        <v>3725</v>
      </c>
      <c r="E354" s="131"/>
      <c r="F354" s="75"/>
      <c r="G354" s="99"/>
      <c r="H354" s="99"/>
      <c r="I354" s="99"/>
      <c r="J354" s="99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5.75" customHeight="1" x14ac:dyDescent="0.3">
      <c r="A355" s="127">
        <v>4225</v>
      </c>
      <c r="B355" s="152" t="s">
        <v>203</v>
      </c>
      <c r="C355" s="131"/>
      <c r="D355" s="136"/>
      <c r="E355" s="131"/>
      <c r="F355" s="75"/>
      <c r="G355" s="99"/>
      <c r="H355" s="99"/>
      <c r="I355" s="99"/>
      <c r="J355" s="99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5.75" customHeight="1" x14ac:dyDescent="0.3">
      <c r="A356" s="127">
        <v>4227</v>
      </c>
      <c r="B356" s="128" t="s">
        <v>204</v>
      </c>
      <c r="C356" s="131"/>
      <c r="D356" s="131">
        <v>3171.38</v>
      </c>
      <c r="E356" s="131"/>
      <c r="F356" s="75"/>
      <c r="G356" s="99"/>
      <c r="H356" s="99"/>
      <c r="I356" s="99"/>
      <c r="J356" s="99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5.75" customHeight="1" x14ac:dyDescent="0.3">
      <c r="A357" s="123">
        <v>424</v>
      </c>
      <c r="B357" s="124" t="s">
        <v>205</v>
      </c>
      <c r="C357" s="131"/>
      <c r="D357" s="118">
        <v>148</v>
      </c>
      <c r="E357" s="131"/>
      <c r="F357" s="75"/>
      <c r="G357" s="99"/>
      <c r="H357" s="99"/>
      <c r="I357" s="99"/>
      <c r="J357" s="99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5.75" customHeight="1" x14ac:dyDescent="0.3">
      <c r="A358" s="127">
        <v>4241</v>
      </c>
      <c r="B358" s="152" t="s">
        <v>181</v>
      </c>
      <c r="C358" s="131"/>
      <c r="D358" s="131">
        <v>148.13999999999999</v>
      </c>
      <c r="E358" s="131"/>
      <c r="F358" s="75"/>
      <c r="G358" s="99"/>
      <c r="H358" s="99"/>
      <c r="I358" s="99"/>
      <c r="J358" s="99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5.75" customHeight="1" x14ac:dyDescent="0.3">
      <c r="A359" s="151">
        <v>45</v>
      </c>
      <c r="B359" s="116" t="s">
        <v>182</v>
      </c>
      <c r="C359" s="118">
        <v>15000</v>
      </c>
      <c r="D359" s="118">
        <v>12850.89</v>
      </c>
      <c r="E359" s="134">
        <f>(D359/C359)*100</f>
        <v>85.672600000000003</v>
      </c>
      <c r="F359" s="75"/>
      <c r="G359" s="99"/>
      <c r="H359" s="99"/>
      <c r="I359" s="99"/>
      <c r="J359" s="99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5.75" customHeight="1" x14ac:dyDescent="0.3">
      <c r="A360" s="151">
        <v>451</v>
      </c>
      <c r="B360" s="116" t="s">
        <v>183</v>
      </c>
      <c r="C360" s="131">
        <v>0</v>
      </c>
      <c r="D360" s="118">
        <v>12850.89</v>
      </c>
      <c r="E360" s="131"/>
      <c r="F360" s="75"/>
      <c r="G360" s="99"/>
      <c r="H360" s="99"/>
      <c r="I360" s="99"/>
      <c r="J360" s="99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5.75" customHeight="1" x14ac:dyDescent="0.3">
      <c r="A361" s="166">
        <v>4511</v>
      </c>
      <c r="B361" s="116" t="s">
        <v>285</v>
      </c>
      <c r="C361" s="131"/>
      <c r="D361" s="131">
        <v>12850.89</v>
      </c>
      <c r="E361" s="131"/>
      <c r="F361" s="75"/>
      <c r="G361" s="99"/>
      <c r="H361" s="99"/>
      <c r="I361" s="99"/>
      <c r="J361" s="99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5.75" customHeight="1" x14ac:dyDescent="0.3">
      <c r="A362" s="151"/>
      <c r="B362" s="112"/>
      <c r="C362" s="131"/>
      <c r="D362" s="136"/>
      <c r="E362" s="131"/>
      <c r="F362" s="75"/>
      <c r="G362" s="99"/>
      <c r="H362" s="99"/>
      <c r="I362" s="99"/>
      <c r="J362" s="99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5.75" customHeight="1" x14ac:dyDescent="0.3">
      <c r="A363" s="110"/>
      <c r="B363" s="195" t="s">
        <v>164</v>
      </c>
      <c r="C363" s="160">
        <v>80</v>
      </c>
      <c r="D363" s="132">
        <v>0</v>
      </c>
      <c r="E363" s="134"/>
      <c r="F363" s="96"/>
      <c r="G363" s="96"/>
      <c r="H363" s="96"/>
      <c r="I363" s="96"/>
      <c r="J363" s="96"/>
      <c r="K363" s="96"/>
      <c r="L363" s="96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.75" customHeight="1" x14ac:dyDescent="0.3">
      <c r="A364" s="151">
        <v>4</v>
      </c>
      <c r="B364" s="116" t="s">
        <v>6</v>
      </c>
      <c r="C364" s="160">
        <v>0</v>
      </c>
      <c r="D364" s="132">
        <v>0</v>
      </c>
      <c r="E364" s="163"/>
      <c r="F364" s="92"/>
      <c r="G364" s="92"/>
      <c r="H364" s="93"/>
      <c r="I364" s="93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5.75" customHeight="1" x14ac:dyDescent="0.3">
      <c r="A365" s="151">
        <v>42</v>
      </c>
      <c r="B365" s="116" t="s">
        <v>180</v>
      </c>
      <c r="C365" s="160">
        <v>80</v>
      </c>
      <c r="D365" s="132">
        <v>0</v>
      </c>
      <c r="E365" s="163"/>
      <c r="F365" s="92"/>
      <c r="G365" s="92"/>
      <c r="H365" s="93"/>
      <c r="I365" s="93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5.75" customHeight="1" x14ac:dyDescent="0.3">
      <c r="A366" s="151">
        <v>422</v>
      </c>
      <c r="B366" s="116" t="s">
        <v>180</v>
      </c>
      <c r="C366" s="160">
        <v>0</v>
      </c>
      <c r="D366" s="132">
        <v>0</v>
      </c>
      <c r="E366" s="163"/>
      <c r="F366" s="92"/>
      <c r="G366" s="92"/>
      <c r="H366" s="93"/>
      <c r="I366" s="93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5.75" customHeight="1" x14ac:dyDescent="0.3">
      <c r="A367" s="123"/>
      <c r="B367" s="124"/>
      <c r="C367" s="117"/>
      <c r="D367" s="173"/>
      <c r="E367" s="117"/>
      <c r="F367" s="92"/>
      <c r="G367" s="92"/>
      <c r="H367" s="93"/>
      <c r="I367" s="93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5.75" customHeight="1" x14ac:dyDescent="0.3">
      <c r="A368" s="123"/>
      <c r="B368" s="112"/>
      <c r="C368" s="131"/>
      <c r="D368" s="130"/>
      <c r="E368" s="118"/>
      <c r="F368" s="101"/>
      <c r="G368" s="101"/>
      <c r="H368" s="102"/>
      <c r="I368" s="102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spans="1:26" ht="15.75" customHeight="1" x14ac:dyDescent="0.3">
      <c r="A369" s="190" t="s">
        <v>211</v>
      </c>
      <c r="B369" s="192" t="s">
        <v>207</v>
      </c>
      <c r="C369" s="118">
        <v>950</v>
      </c>
      <c r="D369" s="132">
        <v>949.5</v>
      </c>
      <c r="E369" s="117">
        <f>(D369/C369)*100</f>
        <v>99.94736842105263</v>
      </c>
      <c r="F369" s="101"/>
      <c r="G369" s="101"/>
      <c r="H369" s="102"/>
      <c r="I369" s="102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spans="1:26" ht="15.75" customHeight="1" x14ac:dyDescent="0.3">
      <c r="A370" s="123">
        <v>38</v>
      </c>
      <c r="B370" s="146" t="s">
        <v>130</v>
      </c>
      <c r="C370" s="131">
        <v>950</v>
      </c>
      <c r="D370" s="130">
        <v>949.5</v>
      </c>
      <c r="E370" s="117">
        <f>(D370/C370)*100</f>
        <v>99.94736842105263</v>
      </c>
      <c r="F370" s="101"/>
      <c r="G370" s="101"/>
      <c r="H370" s="102"/>
      <c r="I370" s="102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spans="1:26" ht="15.75" customHeight="1" x14ac:dyDescent="0.3">
      <c r="A371" s="127">
        <v>3812</v>
      </c>
      <c r="B371" s="174" t="s">
        <v>145</v>
      </c>
      <c r="C371" s="131">
        <v>950</v>
      </c>
      <c r="D371" s="130">
        <v>949.5</v>
      </c>
      <c r="E371" s="118"/>
      <c r="F371" s="101"/>
      <c r="G371" s="101"/>
      <c r="H371" s="102"/>
      <c r="I371" s="102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spans="1:26" ht="15.75" customHeight="1" x14ac:dyDescent="0.3">
      <c r="A372" s="127"/>
      <c r="B372" s="174"/>
      <c r="C372" s="131"/>
      <c r="D372" s="131"/>
      <c r="E372" s="118"/>
      <c r="F372" s="101"/>
      <c r="G372" s="101"/>
      <c r="H372" s="102"/>
      <c r="I372" s="102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spans="1:26" ht="15.75" customHeight="1" x14ac:dyDescent="0.3">
      <c r="A373" s="166"/>
      <c r="B373" s="152"/>
      <c r="C373" s="161"/>
      <c r="D373" s="136"/>
      <c r="E373" s="163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5.75" customHeight="1" x14ac:dyDescent="0.3">
      <c r="A374" s="103"/>
      <c r="B374" s="103"/>
      <c r="C374" s="103"/>
      <c r="D374" s="103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5.75" customHeight="1" x14ac:dyDescent="0.3">
      <c r="A375" s="103"/>
      <c r="B375" s="103"/>
      <c r="C375" s="103"/>
      <c r="D375" s="103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5.75" customHeight="1" x14ac:dyDescent="0.3">
      <c r="A376" s="103"/>
      <c r="B376" s="103"/>
      <c r="C376" s="103"/>
      <c r="D376" s="103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5.75" customHeight="1" x14ac:dyDescent="0.3">
      <c r="A377" s="103"/>
      <c r="B377" s="103"/>
      <c r="C377" s="103"/>
      <c r="D377" s="103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5.75" customHeight="1" x14ac:dyDescent="0.3">
      <c r="A378" s="103"/>
      <c r="B378" s="103"/>
      <c r="C378" s="103"/>
      <c r="D378" s="103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5.75" customHeight="1" x14ac:dyDescent="0.3">
      <c r="A379" s="103"/>
      <c r="B379" s="103"/>
      <c r="C379" s="103"/>
      <c r="D379" s="103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5.75" customHeight="1" x14ac:dyDescent="0.3">
      <c r="A380" s="103"/>
      <c r="B380" s="103"/>
      <c r="C380" s="103"/>
      <c r="D380" s="103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5.75" customHeight="1" x14ac:dyDescent="0.3">
      <c r="A381" s="103"/>
      <c r="B381" s="103"/>
      <c r="C381" s="103"/>
      <c r="D381" s="103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5.75" customHeight="1" x14ac:dyDescent="0.3">
      <c r="A382" s="103"/>
      <c r="B382" s="103"/>
      <c r="C382" s="103"/>
      <c r="D382" s="103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5.75" customHeight="1" x14ac:dyDescent="0.3">
      <c r="A383" s="103"/>
      <c r="B383" s="103"/>
      <c r="C383" s="103"/>
      <c r="D383" s="103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5.75" customHeight="1" x14ac:dyDescent="0.3">
      <c r="A384" s="103"/>
      <c r="B384" s="103"/>
      <c r="C384" s="103"/>
      <c r="D384" s="103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5.75" customHeight="1" x14ac:dyDescent="0.3">
      <c r="A385" s="103"/>
      <c r="B385" s="103"/>
      <c r="C385" s="103"/>
      <c r="D385" s="103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5.75" customHeight="1" x14ac:dyDescent="0.3">
      <c r="A386" s="103"/>
      <c r="B386" s="103"/>
      <c r="C386" s="103"/>
      <c r="D386" s="103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5.75" customHeight="1" x14ac:dyDescent="0.3">
      <c r="A387" s="103"/>
      <c r="B387" s="103"/>
      <c r="C387" s="103"/>
      <c r="D387" s="103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5.75" customHeight="1" x14ac:dyDescent="0.3">
      <c r="A388" s="103"/>
      <c r="B388" s="103"/>
      <c r="C388" s="103"/>
      <c r="D388" s="103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5.75" customHeight="1" x14ac:dyDescent="0.3">
      <c r="A389" s="103"/>
      <c r="B389" s="103"/>
      <c r="C389" s="103"/>
      <c r="D389" s="103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5.75" customHeight="1" x14ac:dyDescent="0.3">
      <c r="A390" s="103"/>
      <c r="B390" s="103"/>
      <c r="C390" s="103"/>
      <c r="D390" s="103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5.75" customHeight="1" x14ac:dyDescent="0.3">
      <c r="A391" s="103"/>
      <c r="B391" s="103"/>
      <c r="C391" s="103"/>
      <c r="D391" s="103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5.75" customHeight="1" x14ac:dyDescent="0.3">
      <c r="A392" s="103"/>
      <c r="B392" s="103"/>
      <c r="C392" s="103"/>
      <c r="D392" s="103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5.75" customHeight="1" x14ac:dyDescent="0.3">
      <c r="A393" s="103"/>
      <c r="B393" s="103"/>
      <c r="C393" s="103"/>
      <c r="D393" s="103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5.75" customHeight="1" x14ac:dyDescent="0.3">
      <c r="A394" s="103"/>
      <c r="B394" s="103"/>
      <c r="C394" s="103"/>
      <c r="D394" s="103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5.75" customHeight="1" x14ac:dyDescent="0.3">
      <c r="A395" s="103"/>
      <c r="B395" s="103"/>
      <c r="C395" s="103"/>
      <c r="D395" s="103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5.75" customHeight="1" x14ac:dyDescent="0.3">
      <c r="A396" s="103"/>
      <c r="B396" s="103"/>
      <c r="C396" s="103"/>
      <c r="D396" s="103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5.75" customHeight="1" x14ac:dyDescent="0.3">
      <c r="A397" s="103"/>
      <c r="B397" s="103"/>
      <c r="C397" s="103"/>
      <c r="D397" s="103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5.75" customHeight="1" x14ac:dyDescent="0.3">
      <c r="A398" s="103"/>
      <c r="B398" s="103"/>
      <c r="C398" s="103"/>
      <c r="D398" s="103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5.75" customHeight="1" x14ac:dyDescent="0.3">
      <c r="A399" s="103"/>
      <c r="B399" s="103"/>
      <c r="C399" s="103"/>
      <c r="D399" s="103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5.75" customHeight="1" x14ac:dyDescent="0.3">
      <c r="A400" s="103"/>
      <c r="B400" s="103"/>
      <c r="C400" s="103"/>
      <c r="D400" s="103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5.75" customHeight="1" x14ac:dyDescent="0.3">
      <c r="A401" s="103"/>
      <c r="B401" s="103"/>
      <c r="C401" s="103"/>
      <c r="D401" s="103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5.75" customHeight="1" x14ac:dyDescent="0.3">
      <c r="A402" s="103"/>
      <c r="B402" s="103"/>
      <c r="C402" s="103"/>
      <c r="D402" s="103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5.75" customHeight="1" x14ac:dyDescent="0.3">
      <c r="A403" s="103"/>
      <c r="B403" s="103"/>
      <c r="C403" s="103"/>
      <c r="D403" s="103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5.75" customHeight="1" x14ac:dyDescent="0.3">
      <c r="A404" s="103"/>
      <c r="B404" s="103"/>
      <c r="C404" s="103"/>
      <c r="D404" s="103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5.75" customHeight="1" x14ac:dyDescent="0.3">
      <c r="A405" s="103"/>
      <c r="B405" s="103"/>
      <c r="C405" s="103"/>
      <c r="D405" s="103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5.75" customHeight="1" x14ac:dyDescent="0.3">
      <c r="A406" s="103"/>
      <c r="B406" s="103"/>
      <c r="C406" s="103"/>
      <c r="D406" s="103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5.75" customHeight="1" x14ac:dyDescent="0.3">
      <c r="A407" s="103"/>
      <c r="B407" s="103"/>
      <c r="C407" s="103"/>
      <c r="D407" s="103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5.75" customHeight="1" x14ac:dyDescent="0.3">
      <c r="A408" s="103"/>
      <c r="B408" s="103"/>
      <c r="C408" s="103"/>
      <c r="D408" s="103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5.75" customHeight="1" x14ac:dyDescent="0.3">
      <c r="A409" s="103"/>
      <c r="B409" s="103"/>
      <c r="C409" s="103"/>
      <c r="D409" s="103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5.75" customHeight="1" x14ac:dyDescent="0.3">
      <c r="A410" s="103"/>
      <c r="B410" s="103"/>
      <c r="C410" s="103"/>
      <c r="D410" s="103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5.75" customHeight="1" x14ac:dyDescent="0.3">
      <c r="A411" s="103"/>
      <c r="B411" s="103"/>
      <c r="C411" s="103"/>
      <c r="D411" s="103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5.75" customHeight="1" x14ac:dyDescent="0.3">
      <c r="A412" s="103"/>
      <c r="B412" s="103"/>
      <c r="C412" s="103"/>
      <c r="D412" s="103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5.75" customHeight="1" x14ac:dyDescent="0.3">
      <c r="A413" s="103"/>
      <c r="B413" s="103"/>
      <c r="C413" s="103"/>
      <c r="D413" s="103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5.75" customHeight="1" x14ac:dyDescent="0.3">
      <c r="A414" s="103"/>
      <c r="B414" s="103"/>
      <c r="C414" s="103"/>
      <c r="D414" s="103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5.75" customHeight="1" x14ac:dyDescent="0.3">
      <c r="A415" s="103"/>
      <c r="B415" s="103"/>
      <c r="C415" s="103"/>
      <c r="D415" s="103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5.75" customHeight="1" x14ac:dyDescent="0.3">
      <c r="A416" s="103"/>
      <c r="B416" s="103"/>
      <c r="C416" s="103"/>
      <c r="D416" s="103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5.75" customHeight="1" x14ac:dyDescent="0.3">
      <c r="A417" s="103"/>
      <c r="B417" s="103"/>
      <c r="C417" s="103"/>
      <c r="D417" s="103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5.75" customHeight="1" x14ac:dyDescent="0.3">
      <c r="A418" s="103"/>
      <c r="B418" s="103"/>
      <c r="C418" s="103"/>
      <c r="D418" s="103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5.75" customHeight="1" x14ac:dyDescent="0.3">
      <c r="A419" s="103"/>
      <c r="B419" s="103"/>
      <c r="C419" s="103"/>
      <c r="D419" s="103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5.75" customHeight="1" x14ac:dyDescent="0.3">
      <c r="A420" s="103"/>
      <c r="B420" s="103"/>
      <c r="C420" s="103"/>
      <c r="D420" s="103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5.75" customHeight="1" x14ac:dyDescent="0.3">
      <c r="A421" s="103"/>
      <c r="B421" s="103"/>
      <c r="C421" s="103"/>
      <c r="D421" s="103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5.75" customHeight="1" x14ac:dyDescent="0.3">
      <c r="A422" s="103"/>
      <c r="B422" s="103"/>
      <c r="C422" s="103"/>
      <c r="D422" s="103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5.75" customHeight="1" x14ac:dyDescent="0.3">
      <c r="A423" s="103"/>
      <c r="B423" s="103"/>
      <c r="C423" s="103"/>
      <c r="D423" s="103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5.75" customHeight="1" x14ac:dyDescent="0.3">
      <c r="A424" s="103"/>
      <c r="B424" s="103"/>
      <c r="C424" s="103"/>
      <c r="D424" s="103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5.75" customHeight="1" x14ac:dyDescent="0.3">
      <c r="A425" s="103"/>
      <c r="B425" s="103"/>
      <c r="C425" s="103"/>
      <c r="D425" s="103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5.75" customHeight="1" x14ac:dyDescent="0.3">
      <c r="A426" s="103"/>
      <c r="B426" s="103"/>
      <c r="C426" s="103"/>
      <c r="D426" s="103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5.75" customHeight="1" x14ac:dyDescent="0.3">
      <c r="A427" s="103"/>
      <c r="B427" s="103"/>
      <c r="C427" s="103"/>
      <c r="D427" s="103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5.75" customHeight="1" x14ac:dyDescent="0.3">
      <c r="A428" s="103"/>
      <c r="B428" s="103"/>
      <c r="C428" s="103"/>
      <c r="D428" s="103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5.75" customHeight="1" x14ac:dyDescent="0.3">
      <c r="A429" s="103"/>
      <c r="B429" s="103"/>
      <c r="C429" s="103"/>
      <c r="D429" s="103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5.75" customHeight="1" x14ac:dyDescent="0.3">
      <c r="A430" s="103"/>
      <c r="B430" s="103"/>
      <c r="C430" s="103"/>
      <c r="D430" s="103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5.75" customHeight="1" x14ac:dyDescent="0.3">
      <c r="A431" s="103"/>
      <c r="B431" s="103"/>
      <c r="C431" s="103"/>
      <c r="D431" s="103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5.75" customHeight="1" x14ac:dyDescent="0.3">
      <c r="A432" s="103"/>
      <c r="B432" s="103"/>
      <c r="C432" s="103"/>
      <c r="D432" s="103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5.75" customHeight="1" x14ac:dyDescent="0.3">
      <c r="A433" s="103"/>
      <c r="B433" s="103"/>
      <c r="C433" s="103"/>
      <c r="D433" s="103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5.75" customHeight="1" x14ac:dyDescent="0.3">
      <c r="A434" s="103"/>
      <c r="B434" s="103"/>
      <c r="C434" s="103"/>
      <c r="D434" s="103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5.75" customHeight="1" x14ac:dyDescent="0.3">
      <c r="A435" s="103"/>
      <c r="B435" s="103"/>
      <c r="C435" s="103"/>
      <c r="D435" s="103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5.75" customHeight="1" x14ac:dyDescent="0.3">
      <c r="A436" s="103"/>
      <c r="B436" s="103"/>
      <c r="C436" s="103"/>
      <c r="D436" s="103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5.75" customHeight="1" x14ac:dyDescent="0.3">
      <c r="A437" s="103"/>
      <c r="B437" s="103"/>
      <c r="C437" s="103"/>
      <c r="D437" s="103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5.75" customHeight="1" x14ac:dyDescent="0.3">
      <c r="A438" s="103"/>
      <c r="B438" s="103"/>
      <c r="C438" s="103"/>
      <c r="D438" s="103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5.75" customHeight="1" x14ac:dyDescent="0.3">
      <c r="A439" s="103"/>
      <c r="B439" s="103"/>
      <c r="C439" s="103"/>
      <c r="D439" s="103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5.75" customHeight="1" x14ac:dyDescent="0.3">
      <c r="A440" s="103"/>
      <c r="B440" s="103"/>
      <c r="C440" s="103"/>
      <c r="D440" s="103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5.75" customHeight="1" x14ac:dyDescent="0.3">
      <c r="A441" s="103"/>
      <c r="B441" s="103"/>
      <c r="C441" s="103"/>
      <c r="D441" s="103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5.75" customHeight="1" x14ac:dyDescent="0.3">
      <c r="A442" s="103"/>
      <c r="B442" s="103"/>
      <c r="C442" s="103"/>
      <c r="D442" s="103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5.75" customHeight="1" x14ac:dyDescent="0.3">
      <c r="A443" s="103"/>
      <c r="B443" s="103"/>
      <c r="C443" s="103"/>
      <c r="D443" s="103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5.75" customHeight="1" x14ac:dyDescent="0.3">
      <c r="A444" s="103"/>
      <c r="B444" s="103"/>
      <c r="C444" s="103"/>
      <c r="D444" s="103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5.75" customHeight="1" x14ac:dyDescent="0.3">
      <c r="A445" s="103"/>
      <c r="B445" s="103"/>
      <c r="C445" s="103"/>
      <c r="D445" s="103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5.75" customHeight="1" x14ac:dyDescent="0.3">
      <c r="A446" s="103"/>
      <c r="B446" s="103"/>
      <c r="C446" s="103"/>
      <c r="D446" s="103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5.75" customHeight="1" x14ac:dyDescent="0.3">
      <c r="A447" s="103"/>
      <c r="B447" s="103"/>
      <c r="C447" s="103"/>
      <c r="D447" s="103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5.75" customHeight="1" x14ac:dyDescent="0.3">
      <c r="A448" s="103"/>
      <c r="B448" s="103"/>
      <c r="C448" s="103"/>
      <c r="D448" s="103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5.75" customHeight="1" x14ac:dyDescent="0.3">
      <c r="A449" s="103"/>
      <c r="B449" s="103"/>
      <c r="C449" s="103"/>
      <c r="D449" s="103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5.75" customHeight="1" x14ac:dyDescent="0.3">
      <c r="A450" s="103"/>
      <c r="B450" s="103"/>
      <c r="C450" s="103"/>
      <c r="D450" s="103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5.75" customHeight="1" x14ac:dyDescent="0.3">
      <c r="A451" s="103"/>
      <c r="B451" s="103"/>
      <c r="C451" s="103"/>
      <c r="D451" s="103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5.75" customHeight="1" x14ac:dyDescent="0.3">
      <c r="A452" s="103"/>
      <c r="B452" s="103"/>
      <c r="C452" s="103"/>
      <c r="D452" s="103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5.75" customHeight="1" x14ac:dyDescent="0.3">
      <c r="A453" s="103"/>
      <c r="B453" s="103"/>
      <c r="C453" s="103"/>
      <c r="D453" s="103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5.75" customHeight="1" x14ac:dyDescent="0.3">
      <c r="A454" s="103"/>
      <c r="B454" s="103"/>
      <c r="C454" s="103"/>
      <c r="D454" s="103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5.75" customHeight="1" x14ac:dyDescent="0.3">
      <c r="A455" s="103"/>
      <c r="B455" s="103"/>
      <c r="C455" s="103"/>
      <c r="D455" s="103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5.75" customHeight="1" x14ac:dyDescent="0.3">
      <c r="A456" s="103"/>
      <c r="B456" s="103"/>
      <c r="C456" s="103"/>
      <c r="D456" s="103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5.75" customHeight="1" x14ac:dyDescent="0.3">
      <c r="A457" s="103"/>
      <c r="B457" s="103"/>
      <c r="C457" s="103"/>
      <c r="D457" s="103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5.75" customHeight="1" x14ac:dyDescent="0.3">
      <c r="A458" s="103"/>
      <c r="B458" s="103"/>
      <c r="C458" s="103"/>
      <c r="D458" s="103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5.75" customHeight="1" x14ac:dyDescent="0.3">
      <c r="A459" s="103"/>
      <c r="B459" s="103"/>
      <c r="C459" s="103"/>
      <c r="D459" s="103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5.75" customHeight="1" x14ac:dyDescent="0.3">
      <c r="A460" s="103"/>
      <c r="B460" s="103"/>
      <c r="C460" s="103"/>
      <c r="D460" s="103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5.75" customHeight="1" x14ac:dyDescent="0.3">
      <c r="A461" s="103"/>
      <c r="B461" s="103"/>
      <c r="C461" s="103"/>
      <c r="D461" s="103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5.75" customHeight="1" x14ac:dyDescent="0.3">
      <c r="A462" s="103"/>
      <c r="B462" s="103"/>
      <c r="C462" s="103"/>
      <c r="D462" s="103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5.75" customHeight="1" x14ac:dyDescent="0.3">
      <c r="A463" s="103"/>
      <c r="B463" s="103"/>
      <c r="C463" s="103"/>
      <c r="D463" s="103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5.75" customHeight="1" x14ac:dyDescent="0.3">
      <c r="A464" s="103"/>
      <c r="B464" s="103"/>
      <c r="C464" s="103"/>
      <c r="D464" s="103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5.75" customHeight="1" x14ac:dyDescent="0.3">
      <c r="A465" s="103"/>
      <c r="B465" s="103"/>
      <c r="C465" s="103"/>
      <c r="D465" s="103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5.75" customHeight="1" x14ac:dyDescent="0.3">
      <c r="A466" s="103"/>
      <c r="B466" s="103"/>
      <c r="C466" s="103"/>
      <c r="D466" s="103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5.75" customHeight="1" x14ac:dyDescent="0.3">
      <c r="A467" s="103"/>
      <c r="B467" s="103"/>
      <c r="C467" s="103"/>
      <c r="D467" s="103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5.75" customHeight="1" x14ac:dyDescent="0.3">
      <c r="A468" s="103"/>
      <c r="B468" s="103"/>
      <c r="C468" s="103"/>
      <c r="D468" s="103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5.75" customHeight="1" x14ac:dyDescent="0.3">
      <c r="A469" s="103"/>
      <c r="B469" s="103"/>
      <c r="C469" s="103"/>
      <c r="D469" s="103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5.75" customHeight="1" x14ac:dyDescent="0.3">
      <c r="A470" s="103"/>
      <c r="B470" s="103"/>
      <c r="C470" s="103"/>
      <c r="D470" s="103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5.75" customHeight="1" x14ac:dyDescent="0.3">
      <c r="A471" s="103"/>
      <c r="B471" s="103"/>
      <c r="C471" s="103"/>
      <c r="D471" s="103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5.75" customHeight="1" x14ac:dyDescent="0.3">
      <c r="A472" s="103"/>
      <c r="B472" s="103"/>
      <c r="C472" s="103"/>
      <c r="D472" s="103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5.75" customHeight="1" x14ac:dyDescent="0.3">
      <c r="A473" s="103"/>
      <c r="B473" s="103"/>
      <c r="C473" s="103"/>
      <c r="D473" s="103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5.75" customHeight="1" x14ac:dyDescent="0.3">
      <c r="A474" s="103"/>
      <c r="B474" s="103"/>
      <c r="C474" s="103"/>
      <c r="D474" s="103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5.75" customHeight="1" x14ac:dyDescent="0.3">
      <c r="A475" s="103"/>
      <c r="B475" s="103"/>
      <c r="C475" s="103"/>
      <c r="D475" s="103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5.75" customHeight="1" x14ac:dyDescent="0.3">
      <c r="A476" s="103"/>
      <c r="B476" s="103"/>
      <c r="C476" s="103"/>
      <c r="D476" s="103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5.75" customHeight="1" x14ac:dyDescent="0.3">
      <c r="A477" s="103"/>
      <c r="B477" s="103"/>
      <c r="C477" s="103"/>
      <c r="D477" s="103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5.75" customHeight="1" x14ac:dyDescent="0.3">
      <c r="A478" s="103"/>
      <c r="B478" s="103"/>
      <c r="C478" s="103"/>
      <c r="D478" s="103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5.75" customHeight="1" x14ac:dyDescent="0.3">
      <c r="A479" s="103"/>
      <c r="B479" s="103"/>
      <c r="C479" s="103"/>
      <c r="D479" s="103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5.75" customHeight="1" x14ac:dyDescent="0.3">
      <c r="A480" s="103"/>
      <c r="B480" s="103"/>
      <c r="C480" s="103"/>
      <c r="D480" s="103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5.75" customHeight="1" x14ac:dyDescent="0.3">
      <c r="A481" s="103"/>
      <c r="B481" s="103"/>
      <c r="C481" s="103"/>
      <c r="D481" s="103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5.75" customHeight="1" x14ac:dyDescent="0.3">
      <c r="A482" s="103"/>
      <c r="B482" s="103"/>
      <c r="C482" s="103"/>
      <c r="D482" s="103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5.75" customHeight="1" x14ac:dyDescent="0.3">
      <c r="A483" s="103"/>
      <c r="B483" s="103"/>
      <c r="C483" s="103"/>
      <c r="D483" s="103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5.75" customHeight="1" x14ac:dyDescent="0.3">
      <c r="A484" s="103"/>
      <c r="B484" s="103"/>
      <c r="C484" s="103"/>
      <c r="D484" s="103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5.75" customHeight="1" x14ac:dyDescent="0.3">
      <c r="A485" s="103"/>
      <c r="B485" s="103"/>
      <c r="C485" s="103"/>
      <c r="D485" s="103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5.75" customHeight="1" x14ac:dyDescent="0.3">
      <c r="A486" s="103"/>
      <c r="B486" s="103"/>
      <c r="C486" s="103"/>
      <c r="D486" s="103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5.75" customHeight="1" x14ac:dyDescent="0.3">
      <c r="A487" s="103"/>
      <c r="B487" s="103"/>
      <c r="C487" s="103"/>
      <c r="D487" s="103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5.75" customHeight="1" x14ac:dyDescent="0.3">
      <c r="A488" s="103"/>
      <c r="B488" s="103"/>
      <c r="C488" s="103"/>
      <c r="D488" s="103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5.75" customHeight="1" x14ac:dyDescent="0.3">
      <c r="A489" s="103"/>
      <c r="B489" s="103"/>
      <c r="C489" s="103"/>
      <c r="D489" s="103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5.75" customHeight="1" x14ac:dyDescent="0.3">
      <c r="A490" s="103"/>
      <c r="B490" s="103"/>
      <c r="C490" s="103"/>
      <c r="D490" s="103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5.75" customHeight="1" x14ac:dyDescent="0.3">
      <c r="A491" s="103"/>
      <c r="B491" s="103"/>
      <c r="C491" s="103"/>
      <c r="D491" s="103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5.75" customHeight="1" x14ac:dyDescent="0.3">
      <c r="A492" s="103"/>
      <c r="B492" s="103"/>
      <c r="C492" s="103"/>
      <c r="D492" s="103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5.75" customHeight="1" x14ac:dyDescent="0.3">
      <c r="A493" s="103"/>
      <c r="B493" s="103"/>
      <c r="C493" s="103"/>
      <c r="D493" s="103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5.75" customHeight="1" x14ac:dyDescent="0.3">
      <c r="A494" s="103"/>
      <c r="B494" s="103"/>
      <c r="C494" s="103"/>
      <c r="D494" s="103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5.75" customHeight="1" x14ac:dyDescent="0.3">
      <c r="A495" s="103"/>
      <c r="B495" s="103"/>
      <c r="C495" s="103"/>
      <c r="D495" s="103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5.75" customHeight="1" x14ac:dyDescent="0.3">
      <c r="A496" s="103"/>
      <c r="B496" s="103"/>
      <c r="C496" s="103"/>
      <c r="D496" s="103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5.75" customHeight="1" x14ac:dyDescent="0.3">
      <c r="A497" s="103"/>
      <c r="B497" s="103"/>
      <c r="C497" s="103"/>
      <c r="D497" s="103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5.75" customHeight="1" x14ac:dyDescent="0.3">
      <c r="A498" s="103"/>
      <c r="B498" s="103"/>
      <c r="C498" s="103"/>
      <c r="D498" s="103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5.75" customHeight="1" x14ac:dyDescent="0.3">
      <c r="A499" s="103"/>
      <c r="B499" s="103"/>
      <c r="C499" s="103"/>
      <c r="D499" s="103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5.75" customHeight="1" x14ac:dyDescent="0.3">
      <c r="A500" s="103"/>
      <c r="B500" s="103"/>
      <c r="C500" s="103"/>
      <c r="D500" s="103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5.75" customHeight="1" x14ac:dyDescent="0.3">
      <c r="A501" s="103"/>
      <c r="B501" s="103"/>
      <c r="C501" s="103"/>
      <c r="D501" s="103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5.75" customHeight="1" x14ac:dyDescent="0.3">
      <c r="A502" s="103"/>
      <c r="B502" s="103"/>
      <c r="C502" s="103"/>
      <c r="D502" s="103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5.75" customHeight="1" x14ac:dyDescent="0.3">
      <c r="A503" s="103"/>
      <c r="B503" s="103"/>
      <c r="C503" s="103"/>
      <c r="D503" s="103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5.75" customHeight="1" x14ac:dyDescent="0.3">
      <c r="A504" s="103"/>
      <c r="B504" s="103"/>
      <c r="C504" s="103"/>
      <c r="D504" s="103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5.75" customHeight="1" x14ac:dyDescent="0.3">
      <c r="A505" s="103"/>
      <c r="B505" s="103"/>
      <c r="C505" s="103"/>
      <c r="D505" s="103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5.75" customHeight="1" x14ac:dyDescent="0.3">
      <c r="A506" s="103"/>
      <c r="B506" s="103"/>
      <c r="C506" s="103"/>
      <c r="D506" s="103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5.75" customHeight="1" x14ac:dyDescent="0.3">
      <c r="A507" s="103"/>
      <c r="B507" s="103"/>
      <c r="C507" s="103"/>
      <c r="D507" s="103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5.75" customHeight="1" x14ac:dyDescent="0.3">
      <c r="A508" s="103"/>
      <c r="B508" s="103"/>
      <c r="C508" s="103"/>
      <c r="D508" s="103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5.75" customHeight="1" x14ac:dyDescent="0.3">
      <c r="A509" s="103"/>
      <c r="B509" s="103"/>
      <c r="C509" s="103"/>
      <c r="D509" s="103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5.75" customHeight="1" x14ac:dyDescent="0.3">
      <c r="A510" s="103"/>
      <c r="B510" s="103"/>
      <c r="C510" s="103"/>
      <c r="D510" s="103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5.75" customHeight="1" x14ac:dyDescent="0.3">
      <c r="A511" s="103"/>
      <c r="B511" s="103"/>
      <c r="C511" s="103"/>
      <c r="D511" s="103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5.75" customHeight="1" x14ac:dyDescent="0.3">
      <c r="A512" s="103"/>
      <c r="B512" s="103"/>
      <c r="C512" s="103"/>
      <c r="D512" s="103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5.75" customHeight="1" x14ac:dyDescent="0.3">
      <c r="A513" s="103"/>
      <c r="B513" s="103"/>
      <c r="C513" s="103"/>
      <c r="D513" s="103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5.75" customHeight="1" x14ac:dyDescent="0.3">
      <c r="A514" s="103"/>
      <c r="B514" s="103"/>
      <c r="C514" s="103"/>
      <c r="D514" s="103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5.75" customHeight="1" x14ac:dyDescent="0.3">
      <c r="A515" s="103"/>
      <c r="B515" s="103"/>
      <c r="C515" s="103"/>
      <c r="D515" s="103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5.75" customHeight="1" x14ac:dyDescent="0.3">
      <c r="A516" s="103"/>
      <c r="B516" s="103"/>
      <c r="C516" s="103"/>
      <c r="D516" s="103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5.75" customHeight="1" x14ac:dyDescent="0.3">
      <c r="A517" s="103"/>
      <c r="B517" s="103"/>
      <c r="C517" s="103"/>
      <c r="D517" s="103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5.75" customHeight="1" x14ac:dyDescent="0.3">
      <c r="A518" s="103"/>
      <c r="B518" s="103"/>
      <c r="C518" s="103"/>
      <c r="D518" s="103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5.75" customHeight="1" x14ac:dyDescent="0.3">
      <c r="A519" s="103"/>
      <c r="B519" s="103"/>
      <c r="C519" s="103"/>
      <c r="D519" s="103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5.75" customHeight="1" x14ac:dyDescent="0.3">
      <c r="A520" s="103"/>
      <c r="B520" s="103"/>
      <c r="C520" s="103"/>
      <c r="D520" s="103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5.75" customHeight="1" x14ac:dyDescent="0.3">
      <c r="A521" s="103"/>
      <c r="B521" s="103"/>
      <c r="C521" s="103"/>
      <c r="D521" s="103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5.75" customHeight="1" x14ac:dyDescent="0.3">
      <c r="A522" s="103"/>
      <c r="B522" s="103"/>
      <c r="C522" s="103"/>
      <c r="D522" s="103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5.75" customHeight="1" x14ac:dyDescent="0.3">
      <c r="A523" s="103"/>
      <c r="B523" s="103"/>
      <c r="C523" s="103"/>
      <c r="D523" s="103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5.75" customHeight="1" x14ac:dyDescent="0.3">
      <c r="A524" s="103"/>
      <c r="B524" s="103"/>
      <c r="C524" s="103"/>
      <c r="D524" s="103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5.75" customHeight="1" x14ac:dyDescent="0.3">
      <c r="A525" s="103"/>
      <c r="B525" s="103"/>
      <c r="C525" s="103"/>
      <c r="D525" s="103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5.75" customHeight="1" x14ac:dyDescent="0.3">
      <c r="A526" s="103"/>
      <c r="B526" s="103"/>
      <c r="C526" s="103"/>
      <c r="D526" s="103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5.75" customHeight="1" x14ac:dyDescent="0.3">
      <c r="A527" s="103"/>
      <c r="B527" s="103"/>
      <c r="C527" s="103"/>
      <c r="D527" s="103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5.75" customHeight="1" x14ac:dyDescent="0.3">
      <c r="A528" s="103"/>
      <c r="B528" s="103"/>
      <c r="C528" s="103"/>
      <c r="D528" s="103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5.75" customHeight="1" x14ac:dyDescent="0.3">
      <c r="A529" s="103"/>
      <c r="B529" s="103"/>
      <c r="C529" s="103"/>
      <c r="D529" s="103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5.75" customHeight="1" x14ac:dyDescent="0.3">
      <c r="A530" s="103"/>
      <c r="B530" s="103"/>
      <c r="C530" s="103"/>
      <c r="D530" s="103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5.75" customHeight="1" x14ac:dyDescent="0.3">
      <c r="A531" s="103"/>
      <c r="B531" s="103"/>
      <c r="C531" s="103"/>
      <c r="D531" s="103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5.75" customHeight="1" x14ac:dyDescent="0.3">
      <c r="A532" s="103"/>
      <c r="B532" s="103"/>
      <c r="C532" s="103"/>
      <c r="D532" s="103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5.75" customHeight="1" x14ac:dyDescent="0.3">
      <c r="A533" s="103"/>
      <c r="B533" s="103"/>
      <c r="C533" s="103"/>
      <c r="D533" s="103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5.75" customHeight="1" x14ac:dyDescent="0.3">
      <c r="A534" s="103"/>
      <c r="B534" s="103"/>
      <c r="C534" s="103"/>
      <c r="D534" s="103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5.75" customHeight="1" x14ac:dyDescent="0.3">
      <c r="A535" s="103"/>
      <c r="B535" s="103"/>
      <c r="C535" s="103"/>
      <c r="D535" s="103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5.75" customHeight="1" x14ac:dyDescent="0.3">
      <c r="A536" s="103"/>
      <c r="B536" s="103"/>
      <c r="C536" s="103"/>
      <c r="D536" s="103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5.75" customHeight="1" x14ac:dyDescent="0.3">
      <c r="A537" s="103"/>
      <c r="B537" s="103"/>
      <c r="C537" s="103"/>
      <c r="D537" s="103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5.75" customHeight="1" x14ac:dyDescent="0.3">
      <c r="A538" s="103"/>
      <c r="B538" s="103"/>
      <c r="C538" s="103"/>
      <c r="D538" s="103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5.75" customHeight="1" x14ac:dyDescent="0.3">
      <c r="A539" s="103"/>
      <c r="B539" s="103"/>
      <c r="C539" s="103"/>
      <c r="D539" s="103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5.75" customHeight="1" x14ac:dyDescent="0.3">
      <c r="A540" s="103"/>
      <c r="B540" s="103"/>
      <c r="C540" s="103"/>
      <c r="D540" s="103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5.75" customHeight="1" x14ac:dyDescent="0.3">
      <c r="A541" s="103"/>
      <c r="B541" s="103"/>
      <c r="C541" s="103"/>
      <c r="D541" s="103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5.75" customHeight="1" x14ac:dyDescent="0.3">
      <c r="A542" s="103"/>
      <c r="B542" s="103"/>
      <c r="C542" s="103"/>
      <c r="D542" s="103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5.75" customHeight="1" x14ac:dyDescent="0.3">
      <c r="A543" s="103"/>
      <c r="B543" s="103"/>
      <c r="C543" s="103"/>
      <c r="D543" s="103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5.75" customHeight="1" x14ac:dyDescent="0.3">
      <c r="A544" s="103"/>
      <c r="B544" s="103"/>
      <c r="C544" s="103"/>
      <c r="D544" s="103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5.75" customHeight="1" x14ac:dyDescent="0.3">
      <c r="A545" s="103"/>
      <c r="B545" s="103"/>
      <c r="C545" s="103"/>
      <c r="D545" s="103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5.75" customHeight="1" x14ac:dyDescent="0.3">
      <c r="A546" s="103"/>
      <c r="B546" s="103"/>
      <c r="C546" s="103"/>
      <c r="D546" s="103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5.75" customHeight="1" x14ac:dyDescent="0.3">
      <c r="A547" s="103"/>
      <c r="B547" s="103"/>
      <c r="C547" s="103"/>
      <c r="D547" s="103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5.75" customHeight="1" x14ac:dyDescent="0.3">
      <c r="A548" s="103"/>
      <c r="B548" s="103"/>
      <c r="C548" s="103"/>
      <c r="D548" s="103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5.75" customHeight="1" x14ac:dyDescent="0.3">
      <c r="A549" s="103"/>
      <c r="B549" s="103"/>
      <c r="C549" s="103"/>
      <c r="D549" s="103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5.75" customHeight="1" x14ac:dyDescent="0.3">
      <c r="A550" s="103"/>
      <c r="B550" s="103"/>
      <c r="C550" s="103"/>
      <c r="D550" s="103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5.75" customHeight="1" x14ac:dyDescent="0.3">
      <c r="A551" s="103"/>
      <c r="B551" s="103"/>
      <c r="C551" s="103"/>
      <c r="D551" s="103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5.75" customHeight="1" x14ac:dyDescent="0.3">
      <c r="A552" s="103"/>
      <c r="B552" s="103"/>
      <c r="C552" s="103"/>
      <c r="D552" s="103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5.75" customHeight="1" x14ac:dyDescent="0.3">
      <c r="A553" s="103"/>
      <c r="B553" s="103"/>
      <c r="C553" s="103"/>
      <c r="D553" s="103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5.75" customHeight="1" x14ac:dyDescent="0.3">
      <c r="A554" s="103"/>
      <c r="B554" s="103"/>
      <c r="C554" s="103"/>
      <c r="D554" s="103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5.75" customHeight="1" x14ac:dyDescent="0.3">
      <c r="A555" s="103"/>
      <c r="B555" s="103"/>
      <c r="C555" s="103"/>
      <c r="D555" s="103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5.75" customHeight="1" x14ac:dyDescent="0.3">
      <c r="A556" s="103"/>
      <c r="B556" s="103"/>
      <c r="C556" s="103"/>
      <c r="D556" s="103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5.75" customHeight="1" x14ac:dyDescent="0.3">
      <c r="A557" s="103"/>
      <c r="B557" s="103"/>
      <c r="C557" s="103"/>
      <c r="D557" s="103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5.75" customHeight="1" x14ac:dyDescent="0.3">
      <c r="A558" s="103"/>
      <c r="B558" s="103"/>
      <c r="C558" s="103"/>
      <c r="D558" s="103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5.75" customHeight="1" x14ac:dyDescent="0.3">
      <c r="A559" s="103"/>
      <c r="B559" s="103"/>
      <c r="C559" s="103"/>
      <c r="D559" s="103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5.75" customHeight="1" x14ac:dyDescent="0.3">
      <c r="A560" s="103"/>
      <c r="B560" s="103"/>
      <c r="C560" s="103"/>
      <c r="D560" s="103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5.75" customHeight="1" x14ac:dyDescent="0.3">
      <c r="A561" s="103"/>
      <c r="B561" s="103"/>
      <c r="C561" s="103"/>
      <c r="D561" s="103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5.75" customHeight="1" x14ac:dyDescent="0.3">
      <c r="A562" s="103"/>
      <c r="B562" s="103"/>
      <c r="C562" s="103"/>
      <c r="D562" s="103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5.75" customHeight="1" x14ac:dyDescent="0.3">
      <c r="A563" s="103"/>
      <c r="B563" s="103"/>
      <c r="C563" s="103"/>
      <c r="D563" s="103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5.75" customHeight="1" x14ac:dyDescent="0.3">
      <c r="A564" s="103"/>
      <c r="B564" s="103"/>
      <c r="C564" s="103"/>
      <c r="D564" s="103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5.75" customHeight="1" x14ac:dyDescent="0.3">
      <c r="A565" s="103"/>
      <c r="B565" s="103"/>
      <c r="C565" s="103"/>
      <c r="D565" s="103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5.75" customHeight="1" x14ac:dyDescent="0.3">
      <c r="A566" s="103"/>
      <c r="B566" s="103"/>
      <c r="C566" s="103"/>
      <c r="D566" s="103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5.75" customHeight="1" x14ac:dyDescent="0.3">
      <c r="A567" s="103"/>
      <c r="B567" s="103"/>
      <c r="C567" s="103"/>
      <c r="D567" s="103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5.75" customHeight="1" x14ac:dyDescent="0.3">
      <c r="A568" s="103"/>
      <c r="B568" s="103"/>
      <c r="C568" s="103"/>
      <c r="D568" s="103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5.75" customHeight="1" x14ac:dyDescent="0.3">
      <c r="A569" s="103"/>
      <c r="B569" s="103"/>
      <c r="C569" s="103"/>
      <c r="D569" s="103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5.75" customHeight="1" x14ac:dyDescent="0.3">
      <c r="A570" s="103"/>
      <c r="B570" s="103"/>
      <c r="C570" s="103"/>
      <c r="D570" s="103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5.75" customHeight="1" x14ac:dyDescent="0.3">
      <c r="A571" s="103"/>
      <c r="B571" s="103"/>
      <c r="C571" s="103"/>
      <c r="D571" s="103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5.75" customHeight="1" x14ac:dyDescent="0.3">
      <c r="A572" s="103"/>
      <c r="B572" s="103"/>
      <c r="C572" s="103"/>
      <c r="D572" s="103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5.75" customHeight="1" x14ac:dyDescent="0.3">
      <c r="A573" s="103"/>
      <c r="B573" s="103"/>
      <c r="C573" s="103"/>
      <c r="D573" s="103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5.75" customHeight="1" x14ac:dyDescent="0.3">
      <c r="A574" s="103"/>
      <c r="B574" s="103"/>
      <c r="C574" s="103"/>
      <c r="D574" s="103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5.75" customHeight="1" x14ac:dyDescent="0.3">
      <c r="A575" s="103"/>
      <c r="B575" s="103"/>
      <c r="C575" s="103"/>
      <c r="D575" s="103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5.75" customHeight="1" x14ac:dyDescent="0.3">
      <c r="A576" s="103"/>
      <c r="B576" s="103"/>
      <c r="C576" s="103"/>
      <c r="D576" s="103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5.75" customHeight="1" x14ac:dyDescent="0.3">
      <c r="A577" s="103"/>
      <c r="B577" s="103"/>
      <c r="C577" s="103"/>
      <c r="D577" s="103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5.75" customHeight="1" x14ac:dyDescent="0.3">
      <c r="A578" s="103"/>
      <c r="B578" s="103"/>
      <c r="C578" s="103"/>
      <c r="D578" s="103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5.75" customHeight="1" x14ac:dyDescent="0.3">
      <c r="A579" s="103"/>
      <c r="B579" s="103"/>
      <c r="C579" s="103"/>
      <c r="D579" s="103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5.75" customHeight="1" x14ac:dyDescent="0.3">
      <c r="A580" s="103"/>
      <c r="B580" s="103"/>
      <c r="C580" s="103"/>
      <c r="D580" s="103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5.75" customHeight="1" x14ac:dyDescent="0.3">
      <c r="A581" s="103"/>
      <c r="B581" s="103"/>
      <c r="C581" s="103"/>
      <c r="D581" s="103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5.75" customHeight="1" x14ac:dyDescent="0.3">
      <c r="A582" s="103"/>
      <c r="B582" s="103"/>
      <c r="C582" s="103"/>
      <c r="D582" s="103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5.75" customHeight="1" x14ac:dyDescent="0.3">
      <c r="A583" s="103"/>
      <c r="B583" s="103"/>
      <c r="C583" s="103"/>
      <c r="D583" s="103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5.75" customHeight="1" x14ac:dyDescent="0.3">
      <c r="A584" s="103"/>
      <c r="B584" s="103"/>
      <c r="C584" s="103"/>
      <c r="D584" s="103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5.75" customHeight="1" x14ac:dyDescent="0.3">
      <c r="A585" s="103"/>
      <c r="B585" s="103"/>
      <c r="C585" s="103"/>
      <c r="D585" s="103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5.75" customHeight="1" x14ac:dyDescent="0.3">
      <c r="A586" s="103"/>
      <c r="B586" s="103"/>
      <c r="C586" s="103"/>
      <c r="D586" s="103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5.75" customHeight="1" x14ac:dyDescent="0.3">
      <c r="A587" s="103"/>
      <c r="B587" s="103"/>
      <c r="C587" s="103"/>
      <c r="D587" s="103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5.75" customHeight="1" x14ac:dyDescent="0.3">
      <c r="A588" s="103"/>
      <c r="B588" s="103"/>
      <c r="C588" s="103"/>
      <c r="D588" s="103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5.75" customHeight="1" x14ac:dyDescent="0.3">
      <c r="A589" s="103"/>
      <c r="B589" s="103"/>
      <c r="C589" s="103"/>
      <c r="D589" s="103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5.75" customHeight="1" x14ac:dyDescent="0.3">
      <c r="A590" s="103"/>
      <c r="B590" s="103"/>
      <c r="C590" s="103"/>
      <c r="D590" s="103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5.75" customHeight="1" x14ac:dyDescent="0.3">
      <c r="A591" s="103"/>
      <c r="B591" s="103"/>
      <c r="C591" s="103"/>
      <c r="D591" s="103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5.75" customHeight="1" x14ac:dyDescent="0.3">
      <c r="A592" s="103"/>
      <c r="B592" s="103"/>
      <c r="C592" s="103"/>
      <c r="D592" s="103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5.75" customHeight="1" x14ac:dyDescent="0.3">
      <c r="A593" s="103"/>
      <c r="B593" s="103"/>
      <c r="C593" s="103"/>
      <c r="D593" s="103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5.75" customHeight="1" x14ac:dyDescent="0.3">
      <c r="A594" s="103"/>
      <c r="B594" s="103"/>
      <c r="C594" s="103"/>
      <c r="D594" s="103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5.75" customHeight="1" x14ac:dyDescent="0.3">
      <c r="A595" s="103"/>
      <c r="B595" s="103"/>
      <c r="C595" s="103"/>
      <c r="D595" s="103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5.75" customHeight="1" x14ac:dyDescent="0.3">
      <c r="A596" s="103"/>
      <c r="B596" s="103"/>
      <c r="C596" s="103"/>
      <c r="D596" s="103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5.75" customHeight="1" x14ac:dyDescent="0.3">
      <c r="A597" s="103"/>
      <c r="B597" s="103"/>
      <c r="C597" s="103"/>
      <c r="D597" s="103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5.75" customHeight="1" x14ac:dyDescent="0.3">
      <c r="A598" s="103"/>
      <c r="B598" s="103"/>
      <c r="C598" s="103"/>
      <c r="D598" s="103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5.75" customHeight="1" x14ac:dyDescent="0.3">
      <c r="A599" s="103"/>
      <c r="B599" s="103"/>
      <c r="C599" s="103"/>
      <c r="D599" s="103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5.75" customHeight="1" x14ac:dyDescent="0.3">
      <c r="A600" s="103"/>
      <c r="B600" s="103"/>
      <c r="C600" s="103"/>
      <c r="D600" s="103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5.75" customHeight="1" x14ac:dyDescent="0.3">
      <c r="A601" s="103"/>
      <c r="B601" s="103"/>
      <c r="C601" s="103"/>
      <c r="D601" s="103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5.75" customHeight="1" x14ac:dyDescent="0.3">
      <c r="A602" s="103"/>
      <c r="B602" s="103"/>
      <c r="C602" s="103"/>
      <c r="D602" s="103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5.75" customHeight="1" x14ac:dyDescent="0.3">
      <c r="A603" s="103"/>
      <c r="B603" s="103"/>
      <c r="C603" s="103"/>
      <c r="D603" s="103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5.75" customHeight="1" x14ac:dyDescent="0.3">
      <c r="A604" s="103"/>
      <c r="B604" s="103"/>
      <c r="C604" s="103"/>
      <c r="D604" s="103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5.75" customHeight="1" x14ac:dyDescent="0.3">
      <c r="A605" s="103"/>
      <c r="B605" s="103"/>
      <c r="C605" s="103"/>
      <c r="D605" s="103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5.75" customHeight="1" x14ac:dyDescent="0.3">
      <c r="A606" s="103"/>
      <c r="B606" s="103"/>
      <c r="C606" s="103"/>
      <c r="D606" s="103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5.75" customHeight="1" x14ac:dyDescent="0.3">
      <c r="A607" s="103"/>
      <c r="B607" s="103"/>
      <c r="C607" s="103"/>
      <c r="D607" s="103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5.75" customHeight="1" x14ac:dyDescent="0.3">
      <c r="A608" s="103"/>
      <c r="B608" s="103"/>
      <c r="C608" s="103"/>
      <c r="D608" s="103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5.75" customHeight="1" x14ac:dyDescent="0.3">
      <c r="A609" s="103"/>
      <c r="B609" s="103"/>
      <c r="C609" s="103"/>
      <c r="D609" s="103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5.75" customHeight="1" x14ac:dyDescent="0.3">
      <c r="A610" s="103"/>
      <c r="B610" s="103"/>
      <c r="C610" s="103"/>
      <c r="D610" s="103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5.75" customHeight="1" x14ac:dyDescent="0.3">
      <c r="A611" s="103"/>
      <c r="B611" s="103"/>
      <c r="C611" s="103"/>
      <c r="D611" s="103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5.75" customHeight="1" x14ac:dyDescent="0.3">
      <c r="A612" s="103"/>
      <c r="B612" s="103"/>
      <c r="C612" s="103"/>
      <c r="D612" s="103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5.75" customHeight="1" x14ac:dyDescent="0.3">
      <c r="A613" s="103"/>
      <c r="B613" s="103"/>
      <c r="C613" s="103"/>
      <c r="D613" s="103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5.75" customHeight="1" x14ac:dyDescent="0.3">
      <c r="A614" s="103"/>
      <c r="B614" s="103"/>
      <c r="C614" s="103"/>
      <c r="D614" s="103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5.75" customHeight="1" x14ac:dyDescent="0.3">
      <c r="A615" s="103"/>
      <c r="B615" s="103"/>
      <c r="C615" s="103"/>
      <c r="D615" s="103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5.75" customHeight="1" x14ac:dyDescent="0.3">
      <c r="A616" s="103"/>
      <c r="B616" s="103"/>
      <c r="C616" s="103"/>
      <c r="D616" s="103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5.75" customHeight="1" x14ac:dyDescent="0.3">
      <c r="A617" s="103"/>
      <c r="B617" s="103"/>
      <c r="C617" s="103"/>
      <c r="D617" s="103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5.75" customHeight="1" x14ac:dyDescent="0.3">
      <c r="A618" s="103"/>
      <c r="B618" s="103"/>
      <c r="C618" s="103"/>
      <c r="D618" s="103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5.75" customHeight="1" x14ac:dyDescent="0.3">
      <c r="A619" s="103"/>
      <c r="B619" s="103"/>
      <c r="C619" s="103"/>
      <c r="D619" s="103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5.75" customHeight="1" x14ac:dyDescent="0.3">
      <c r="A620" s="103"/>
      <c r="B620" s="103"/>
      <c r="C620" s="103"/>
      <c r="D620" s="103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5.75" customHeight="1" x14ac:dyDescent="0.3">
      <c r="A621" s="103"/>
      <c r="B621" s="103"/>
      <c r="C621" s="103"/>
      <c r="D621" s="103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5.75" customHeight="1" x14ac:dyDescent="0.3">
      <c r="A622" s="103"/>
      <c r="B622" s="103"/>
      <c r="C622" s="103"/>
      <c r="D622" s="103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5.75" customHeight="1" x14ac:dyDescent="0.3">
      <c r="A623" s="103"/>
      <c r="B623" s="103"/>
      <c r="C623" s="103"/>
      <c r="D623" s="103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5.75" customHeight="1" x14ac:dyDescent="0.3">
      <c r="A624" s="103"/>
      <c r="B624" s="103"/>
      <c r="C624" s="103"/>
      <c r="D624" s="103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5.75" customHeight="1" x14ac:dyDescent="0.3">
      <c r="A625" s="103"/>
      <c r="B625" s="103"/>
      <c r="C625" s="103"/>
      <c r="D625" s="103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5.75" customHeight="1" x14ac:dyDescent="0.3">
      <c r="A626" s="103"/>
      <c r="B626" s="103"/>
      <c r="C626" s="103"/>
      <c r="D626" s="103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5.75" customHeight="1" x14ac:dyDescent="0.3">
      <c r="A627" s="103"/>
      <c r="B627" s="103"/>
      <c r="C627" s="103"/>
      <c r="D627" s="103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5.75" customHeight="1" x14ac:dyDescent="0.3">
      <c r="A628" s="103"/>
      <c r="B628" s="103"/>
      <c r="C628" s="103"/>
      <c r="D628" s="103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5.75" customHeight="1" x14ac:dyDescent="0.3">
      <c r="A629" s="103"/>
      <c r="B629" s="103"/>
      <c r="C629" s="103"/>
      <c r="D629" s="103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5.75" customHeight="1" x14ac:dyDescent="0.3">
      <c r="A630" s="103"/>
      <c r="B630" s="103"/>
      <c r="C630" s="103"/>
      <c r="D630" s="103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5.75" customHeight="1" x14ac:dyDescent="0.3">
      <c r="A631" s="103"/>
      <c r="B631" s="103"/>
      <c r="C631" s="103"/>
      <c r="D631" s="103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5.75" customHeight="1" x14ac:dyDescent="0.3">
      <c r="A632" s="103"/>
      <c r="B632" s="103"/>
      <c r="C632" s="103"/>
      <c r="D632" s="103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5.75" customHeight="1" x14ac:dyDescent="0.3">
      <c r="A633" s="103"/>
      <c r="B633" s="103"/>
      <c r="C633" s="103"/>
      <c r="D633" s="103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5.75" customHeight="1" x14ac:dyDescent="0.3">
      <c r="A634" s="103"/>
      <c r="B634" s="103"/>
      <c r="C634" s="103"/>
      <c r="D634" s="103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5.75" customHeight="1" x14ac:dyDescent="0.3">
      <c r="A635" s="103"/>
      <c r="B635" s="103"/>
      <c r="C635" s="103"/>
      <c r="D635" s="103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5.75" customHeight="1" x14ac:dyDescent="0.3">
      <c r="A636" s="103"/>
      <c r="B636" s="103"/>
      <c r="C636" s="103"/>
      <c r="D636" s="103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5.75" customHeight="1" x14ac:dyDescent="0.3">
      <c r="A637" s="103"/>
      <c r="B637" s="103"/>
      <c r="C637" s="103"/>
      <c r="D637" s="103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5.75" customHeight="1" x14ac:dyDescent="0.3">
      <c r="A638" s="103"/>
      <c r="B638" s="103"/>
      <c r="C638" s="103"/>
      <c r="D638" s="103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5.75" customHeight="1" x14ac:dyDescent="0.3">
      <c r="A639" s="103"/>
      <c r="B639" s="103"/>
      <c r="C639" s="103"/>
      <c r="D639" s="103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5.75" customHeight="1" x14ac:dyDescent="0.3">
      <c r="A640" s="103"/>
      <c r="B640" s="103"/>
      <c r="C640" s="103"/>
      <c r="D640" s="103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5.75" customHeight="1" x14ac:dyDescent="0.3">
      <c r="A641" s="103"/>
      <c r="B641" s="103"/>
      <c r="C641" s="103"/>
      <c r="D641" s="103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5.75" customHeight="1" x14ac:dyDescent="0.3">
      <c r="A642" s="103"/>
      <c r="B642" s="103"/>
      <c r="C642" s="103"/>
      <c r="D642" s="103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5.75" customHeight="1" x14ac:dyDescent="0.3">
      <c r="A643" s="103"/>
      <c r="B643" s="103"/>
      <c r="C643" s="103"/>
      <c r="D643" s="103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5.75" customHeight="1" x14ac:dyDescent="0.3">
      <c r="A644" s="103"/>
      <c r="B644" s="103"/>
      <c r="C644" s="103"/>
      <c r="D644" s="103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5.75" customHeight="1" x14ac:dyDescent="0.3">
      <c r="A645" s="103"/>
      <c r="B645" s="103"/>
      <c r="C645" s="103"/>
      <c r="D645" s="103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5.75" customHeight="1" x14ac:dyDescent="0.3">
      <c r="A646" s="103"/>
      <c r="B646" s="103"/>
      <c r="C646" s="103"/>
      <c r="D646" s="103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5.75" customHeight="1" x14ac:dyDescent="0.3">
      <c r="A647" s="103"/>
      <c r="B647" s="103"/>
      <c r="C647" s="103"/>
      <c r="D647" s="103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5.75" customHeight="1" x14ac:dyDescent="0.3">
      <c r="A648" s="103"/>
      <c r="B648" s="103"/>
      <c r="C648" s="103"/>
      <c r="D648" s="103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5.75" customHeight="1" x14ac:dyDescent="0.3">
      <c r="A649" s="103"/>
      <c r="B649" s="103"/>
      <c r="C649" s="103"/>
      <c r="D649" s="103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5.75" customHeight="1" x14ac:dyDescent="0.3">
      <c r="A650" s="103"/>
      <c r="B650" s="103"/>
      <c r="C650" s="103"/>
      <c r="D650" s="103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5.75" customHeight="1" x14ac:dyDescent="0.3">
      <c r="A651" s="103"/>
      <c r="B651" s="103"/>
      <c r="C651" s="103"/>
      <c r="D651" s="103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5.75" customHeight="1" x14ac:dyDescent="0.3">
      <c r="A652" s="103"/>
      <c r="B652" s="103"/>
      <c r="C652" s="103"/>
      <c r="D652" s="103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5.75" customHeight="1" x14ac:dyDescent="0.3">
      <c r="A653" s="103"/>
      <c r="B653" s="103"/>
      <c r="C653" s="103"/>
      <c r="D653" s="103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5.75" customHeight="1" x14ac:dyDescent="0.3">
      <c r="A654" s="103"/>
      <c r="B654" s="103"/>
      <c r="C654" s="103"/>
      <c r="D654" s="103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5.75" customHeight="1" x14ac:dyDescent="0.3">
      <c r="A655" s="103"/>
      <c r="B655" s="103"/>
      <c r="C655" s="103"/>
      <c r="D655" s="103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5.75" customHeight="1" x14ac:dyDescent="0.3">
      <c r="A656" s="103"/>
      <c r="B656" s="103"/>
      <c r="C656" s="103"/>
      <c r="D656" s="103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5.75" customHeight="1" x14ac:dyDescent="0.3">
      <c r="A657" s="103"/>
      <c r="B657" s="103"/>
      <c r="C657" s="103"/>
      <c r="D657" s="103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5.75" customHeight="1" x14ac:dyDescent="0.3">
      <c r="A658" s="103"/>
      <c r="B658" s="103"/>
      <c r="C658" s="103"/>
      <c r="D658" s="103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5.75" customHeight="1" x14ac:dyDescent="0.3">
      <c r="A659" s="103"/>
      <c r="B659" s="103"/>
      <c r="C659" s="103"/>
      <c r="D659" s="103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5.75" customHeight="1" x14ac:dyDescent="0.3">
      <c r="A660" s="103"/>
      <c r="B660" s="103"/>
      <c r="C660" s="103"/>
      <c r="D660" s="103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5.75" customHeight="1" x14ac:dyDescent="0.3">
      <c r="A661" s="103"/>
      <c r="B661" s="103"/>
      <c r="C661" s="103"/>
      <c r="D661" s="103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5.75" customHeight="1" x14ac:dyDescent="0.3">
      <c r="A662" s="103"/>
      <c r="B662" s="103"/>
      <c r="C662" s="103"/>
      <c r="D662" s="103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5.75" customHeight="1" x14ac:dyDescent="0.3">
      <c r="A663" s="103"/>
      <c r="B663" s="103"/>
      <c r="C663" s="103"/>
      <c r="D663" s="103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5.75" customHeight="1" x14ac:dyDescent="0.3">
      <c r="A664" s="103"/>
      <c r="B664" s="103"/>
      <c r="C664" s="103"/>
      <c r="D664" s="103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5.75" customHeight="1" x14ac:dyDescent="0.3">
      <c r="A665" s="103"/>
      <c r="B665" s="103"/>
      <c r="C665" s="103"/>
      <c r="D665" s="103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5.75" customHeight="1" x14ac:dyDescent="0.3">
      <c r="A666" s="103"/>
      <c r="B666" s="103"/>
      <c r="C666" s="103"/>
      <c r="D666" s="103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5.75" customHeight="1" x14ac:dyDescent="0.3">
      <c r="A667" s="103"/>
      <c r="B667" s="103"/>
      <c r="C667" s="103"/>
      <c r="D667" s="103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5.75" customHeight="1" x14ac:dyDescent="0.3">
      <c r="A668" s="103"/>
      <c r="B668" s="103"/>
      <c r="C668" s="103"/>
      <c r="D668" s="103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5.75" customHeight="1" x14ac:dyDescent="0.3">
      <c r="A669" s="103"/>
      <c r="B669" s="103"/>
      <c r="C669" s="103"/>
      <c r="D669" s="103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5.75" customHeight="1" x14ac:dyDescent="0.3">
      <c r="A670" s="103"/>
      <c r="B670" s="103"/>
      <c r="C670" s="103"/>
      <c r="D670" s="103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5.75" customHeight="1" x14ac:dyDescent="0.3">
      <c r="A671" s="103"/>
      <c r="B671" s="103"/>
      <c r="C671" s="103"/>
      <c r="D671" s="103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5.75" customHeight="1" x14ac:dyDescent="0.3">
      <c r="A672" s="103"/>
      <c r="B672" s="103"/>
      <c r="C672" s="103"/>
      <c r="D672" s="103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5.75" customHeight="1" x14ac:dyDescent="0.3">
      <c r="A673" s="103"/>
      <c r="B673" s="103"/>
      <c r="C673" s="103"/>
      <c r="D673" s="103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5.75" customHeight="1" x14ac:dyDescent="0.3">
      <c r="A674" s="103"/>
      <c r="B674" s="103"/>
      <c r="C674" s="103"/>
      <c r="D674" s="103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5.75" customHeight="1" x14ac:dyDescent="0.3">
      <c r="A675" s="103"/>
      <c r="B675" s="103"/>
      <c r="C675" s="103"/>
      <c r="D675" s="103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5.75" customHeight="1" x14ac:dyDescent="0.3">
      <c r="A676" s="103"/>
      <c r="B676" s="103"/>
      <c r="C676" s="103"/>
      <c r="D676" s="103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5.75" customHeight="1" x14ac:dyDescent="0.3">
      <c r="A677" s="103"/>
      <c r="B677" s="103"/>
      <c r="C677" s="103"/>
      <c r="D677" s="103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5.75" customHeight="1" x14ac:dyDescent="0.3">
      <c r="A678" s="103"/>
      <c r="B678" s="103"/>
      <c r="C678" s="103"/>
      <c r="D678" s="103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5.75" customHeight="1" x14ac:dyDescent="0.3">
      <c r="A679" s="103"/>
      <c r="B679" s="103"/>
      <c r="C679" s="103"/>
      <c r="D679" s="103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5.75" customHeight="1" x14ac:dyDescent="0.3">
      <c r="A680" s="103"/>
      <c r="B680" s="103"/>
      <c r="C680" s="103"/>
      <c r="D680" s="103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5.75" customHeight="1" x14ac:dyDescent="0.3">
      <c r="A681" s="103"/>
      <c r="B681" s="103"/>
      <c r="C681" s="103"/>
      <c r="D681" s="103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5.75" customHeight="1" x14ac:dyDescent="0.3">
      <c r="A682" s="103"/>
      <c r="B682" s="103"/>
      <c r="C682" s="103"/>
      <c r="D682" s="103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5.75" customHeight="1" x14ac:dyDescent="0.3">
      <c r="A683" s="103"/>
      <c r="B683" s="103"/>
      <c r="C683" s="103"/>
      <c r="D683" s="103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5.75" customHeight="1" x14ac:dyDescent="0.3">
      <c r="A684" s="103"/>
      <c r="B684" s="103"/>
      <c r="C684" s="103"/>
      <c r="D684" s="103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5.75" customHeight="1" x14ac:dyDescent="0.3">
      <c r="A685" s="103"/>
      <c r="B685" s="103"/>
      <c r="C685" s="103"/>
      <c r="D685" s="103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5.75" customHeight="1" x14ac:dyDescent="0.3">
      <c r="A686" s="103"/>
      <c r="B686" s="103"/>
      <c r="C686" s="103"/>
      <c r="D686" s="103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5.75" customHeight="1" x14ac:dyDescent="0.3">
      <c r="A687" s="103"/>
      <c r="B687" s="103"/>
      <c r="C687" s="103"/>
      <c r="D687" s="103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5.75" customHeight="1" x14ac:dyDescent="0.3">
      <c r="A688" s="103"/>
      <c r="B688" s="103"/>
      <c r="C688" s="103"/>
      <c r="D688" s="103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5.75" customHeight="1" x14ac:dyDescent="0.3">
      <c r="A689" s="103"/>
      <c r="B689" s="103"/>
      <c r="C689" s="103"/>
      <c r="D689" s="103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5.75" customHeight="1" x14ac:dyDescent="0.3">
      <c r="A690" s="103"/>
      <c r="B690" s="103"/>
      <c r="C690" s="103"/>
      <c r="D690" s="103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5.75" customHeight="1" x14ac:dyDescent="0.3">
      <c r="A691" s="103"/>
      <c r="B691" s="103"/>
      <c r="C691" s="103"/>
      <c r="D691" s="103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5.75" customHeight="1" x14ac:dyDescent="0.3">
      <c r="A692" s="103"/>
      <c r="B692" s="103"/>
      <c r="C692" s="103"/>
      <c r="D692" s="103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5.75" customHeight="1" x14ac:dyDescent="0.3">
      <c r="A693" s="103"/>
      <c r="B693" s="103"/>
      <c r="C693" s="103"/>
      <c r="D693" s="103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5.75" customHeight="1" x14ac:dyDescent="0.3">
      <c r="A694" s="103"/>
      <c r="B694" s="103"/>
      <c r="C694" s="103"/>
      <c r="D694" s="103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5.75" customHeight="1" x14ac:dyDescent="0.3">
      <c r="A695" s="103"/>
      <c r="B695" s="103"/>
      <c r="C695" s="103"/>
      <c r="D695" s="103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5.75" customHeight="1" x14ac:dyDescent="0.3">
      <c r="A696" s="103"/>
      <c r="B696" s="103"/>
      <c r="C696" s="103"/>
      <c r="D696" s="103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5.75" customHeight="1" x14ac:dyDescent="0.3">
      <c r="A697" s="103"/>
      <c r="B697" s="103"/>
      <c r="C697" s="103"/>
      <c r="D697" s="103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5.75" customHeight="1" x14ac:dyDescent="0.3">
      <c r="A698" s="103"/>
      <c r="B698" s="103"/>
      <c r="C698" s="103"/>
      <c r="D698" s="103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5.75" customHeight="1" x14ac:dyDescent="0.3">
      <c r="A699" s="103"/>
      <c r="B699" s="103"/>
      <c r="C699" s="103"/>
      <c r="D699" s="103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5.75" customHeight="1" x14ac:dyDescent="0.3">
      <c r="A700" s="103"/>
      <c r="B700" s="103"/>
      <c r="C700" s="103"/>
      <c r="D700" s="103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5.75" customHeight="1" x14ac:dyDescent="0.3">
      <c r="A701" s="103"/>
      <c r="B701" s="103"/>
      <c r="C701" s="103"/>
      <c r="D701" s="103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5.75" customHeight="1" x14ac:dyDescent="0.3">
      <c r="A702" s="103"/>
      <c r="B702" s="103"/>
      <c r="C702" s="103"/>
      <c r="D702" s="103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5.75" customHeight="1" x14ac:dyDescent="0.3">
      <c r="A703" s="103"/>
      <c r="B703" s="103"/>
      <c r="C703" s="103"/>
      <c r="D703" s="103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5.75" customHeight="1" x14ac:dyDescent="0.3">
      <c r="A704" s="103"/>
      <c r="B704" s="103"/>
      <c r="C704" s="103"/>
      <c r="D704" s="103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5.75" customHeight="1" x14ac:dyDescent="0.3">
      <c r="A705" s="103"/>
      <c r="B705" s="103"/>
      <c r="C705" s="103"/>
      <c r="D705" s="103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5.75" customHeight="1" x14ac:dyDescent="0.3">
      <c r="A706" s="103"/>
      <c r="B706" s="103"/>
      <c r="C706" s="103"/>
      <c r="D706" s="103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5.75" customHeight="1" x14ac:dyDescent="0.3">
      <c r="A707" s="103"/>
      <c r="B707" s="103"/>
      <c r="C707" s="103"/>
      <c r="D707" s="103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5.75" customHeight="1" x14ac:dyDescent="0.3">
      <c r="A708" s="103"/>
      <c r="B708" s="103"/>
      <c r="C708" s="103"/>
      <c r="D708" s="103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5.75" customHeight="1" x14ac:dyDescent="0.3">
      <c r="A709" s="103"/>
      <c r="B709" s="103"/>
      <c r="C709" s="103"/>
      <c r="D709" s="103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5.75" customHeight="1" x14ac:dyDescent="0.3">
      <c r="A710" s="103"/>
      <c r="B710" s="103"/>
      <c r="C710" s="103"/>
      <c r="D710" s="103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5.75" customHeight="1" x14ac:dyDescent="0.3">
      <c r="A711" s="103"/>
      <c r="B711" s="103"/>
      <c r="C711" s="103"/>
      <c r="D711" s="103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5.75" customHeight="1" x14ac:dyDescent="0.3">
      <c r="A712" s="103"/>
      <c r="B712" s="103"/>
      <c r="C712" s="103"/>
      <c r="D712" s="103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5.75" customHeight="1" x14ac:dyDescent="0.3">
      <c r="A713" s="103"/>
      <c r="B713" s="103"/>
      <c r="C713" s="103"/>
      <c r="D713" s="103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5.75" customHeight="1" x14ac:dyDescent="0.3">
      <c r="A714" s="103"/>
      <c r="B714" s="103"/>
      <c r="C714" s="103"/>
      <c r="D714" s="103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5.75" customHeight="1" x14ac:dyDescent="0.3">
      <c r="A715" s="103"/>
      <c r="B715" s="103"/>
      <c r="C715" s="103"/>
      <c r="D715" s="103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5.75" customHeight="1" x14ac:dyDescent="0.3">
      <c r="A716" s="103"/>
      <c r="B716" s="103"/>
      <c r="C716" s="103"/>
      <c r="D716" s="103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5.75" customHeight="1" x14ac:dyDescent="0.3">
      <c r="A717" s="103"/>
      <c r="B717" s="103"/>
      <c r="C717" s="103"/>
      <c r="D717" s="103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5.75" customHeight="1" x14ac:dyDescent="0.3">
      <c r="A718" s="103"/>
      <c r="B718" s="103"/>
      <c r="C718" s="103"/>
      <c r="D718" s="103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5.75" customHeight="1" x14ac:dyDescent="0.3">
      <c r="A719" s="103"/>
      <c r="B719" s="103"/>
      <c r="C719" s="103"/>
      <c r="D719" s="103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5.75" customHeight="1" x14ac:dyDescent="0.3">
      <c r="A720" s="103"/>
      <c r="B720" s="103"/>
      <c r="C720" s="103"/>
      <c r="D720" s="103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5.75" customHeight="1" x14ac:dyDescent="0.3">
      <c r="A721" s="103"/>
      <c r="B721" s="103"/>
      <c r="C721" s="103"/>
      <c r="D721" s="103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5.75" customHeight="1" x14ac:dyDescent="0.3">
      <c r="A722" s="103"/>
      <c r="B722" s="103"/>
      <c r="C722" s="103"/>
      <c r="D722" s="103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5.75" customHeight="1" x14ac:dyDescent="0.3">
      <c r="A723" s="103"/>
      <c r="B723" s="103"/>
      <c r="C723" s="103"/>
      <c r="D723" s="103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5.75" customHeight="1" x14ac:dyDescent="0.3">
      <c r="A724" s="103"/>
      <c r="B724" s="103"/>
      <c r="C724" s="103"/>
      <c r="D724" s="103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5.75" customHeight="1" x14ac:dyDescent="0.3">
      <c r="A725" s="103"/>
      <c r="B725" s="103"/>
      <c r="C725" s="103"/>
      <c r="D725" s="103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5.75" customHeight="1" x14ac:dyDescent="0.3">
      <c r="A726" s="103"/>
      <c r="B726" s="103"/>
      <c r="C726" s="103"/>
      <c r="D726" s="103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5.75" customHeight="1" x14ac:dyDescent="0.3">
      <c r="A727" s="103"/>
      <c r="B727" s="103"/>
      <c r="C727" s="103"/>
      <c r="D727" s="103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5.75" customHeight="1" x14ac:dyDescent="0.3">
      <c r="A728" s="103"/>
      <c r="B728" s="103"/>
      <c r="C728" s="103"/>
      <c r="D728" s="103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5.75" customHeight="1" x14ac:dyDescent="0.3">
      <c r="A729" s="103"/>
      <c r="B729" s="103"/>
      <c r="C729" s="103"/>
      <c r="D729" s="103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5.75" customHeight="1" x14ac:dyDescent="0.3">
      <c r="A730" s="103"/>
      <c r="B730" s="103"/>
      <c r="C730" s="103"/>
      <c r="D730" s="103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5.75" customHeight="1" x14ac:dyDescent="0.3">
      <c r="A731" s="103"/>
      <c r="B731" s="103"/>
      <c r="C731" s="103"/>
      <c r="D731" s="103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5.75" customHeight="1" x14ac:dyDescent="0.3">
      <c r="A732" s="103"/>
      <c r="B732" s="103"/>
      <c r="C732" s="103"/>
      <c r="D732" s="103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5.75" customHeight="1" x14ac:dyDescent="0.3">
      <c r="A733" s="103"/>
      <c r="B733" s="103"/>
      <c r="C733" s="103"/>
      <c r="D733" s="103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5.75" customHeight="1" x14ac:dyDescent="0.3">
      <c r="A734" s="103"/>
      <c r="B734" s="103"/>
      <c r="C734" s="103"/>
      <c r="D734" s="103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5.75" customHeight="1" x14ac:dyDescent="0.3">
      <c r="A735" s="103"/>
      <c r="B735" s="103"/>
      <c r="C735" s="103"/>
      <c r="D735" s="103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5.75" customHeight="1" x14ac:dyDescent="0.3">
      <c r="A736" s="103"/>
      <c r="B736" s="103"/>
      <c r="C736" s="103"/>
      <c r="D736" s="103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5.75" customHeight="1" x14ac:dyDescent="0.3">
      <c r="A737" s="103"/>
      <c r="B737" s="103"/>
      <c r="C737" s="103"/>
      <c r="D737" s="103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5.75" customHeight="1" x14ac:dyDescent="0.3">
      <c r="A738" s="103"/>
      <c r="B738" s="103"/>
      <c r="C738" s="103"/>
      <c r="D738" s="103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5.75" customHeight="1" x14ac:dyDescent="0.3">
      <c r="A739" s="103"/>
      <c r="B739" s="103"/>
      <c r="C739" s="103"/>
      <c r="D739" s="103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5.75" customHeight="1" x14ac:dyDescent="0.3">
      <c r="A740" s="103"/>
      <c r="B740" s="103"/>
      <c r="C740" s="103"/>
      <c r="D740" s="103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5.75" customHeight="1" x14ac:dyDescent="0.3">
      <c r="A741" s="103"/>
      <c r="B741" s="103"/>
      <c r="C741" s="103"/>
      <c r="D741" s="103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5.75" customHeight="1" x14ac:dyDescent="0.3">
      <c r="A742" s="103"/>
      <c r="B742" s="103"/>
      <c r="C742" s="103"/>
      <c r="D742" s="103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5.75" customHeight="1" x14ac:dyDescent="0.3">
      <c r="A743" s="103"/>
      <c r="B743" s="103"/>
      <c r="C743" s="103"/>
      <c r="D743" s="103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5.75" customHeight="1" x14ac:dyDescent="0.3">
      <c r="A744" s="103"/>
      <c r="B744" s="103"/>
      <c r="C744" s="103"/>
      <c r="D744" s="103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5.75" customHeight="1" x14ac:dyDescent="0.3">
      <c r="A745" s="103"/>
      <c r="B745" s="103"/>
      <c r="C745" s="103"/>
      <c r="D745" s="103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5.75" customHeight="1" x14ac:dyDescent="0.3">
      <c r="A746" s="103"/>
      <c r="B746" s="103"/>
      <c r="C746" s="103"/>
      <c r="D746" s="103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5.75" customHeight="1" x14ac:dyDescent="0.3">
      <c r="A747" s="103"/>
      <c r="B747" s="103"/>
      <c r="C747" s="103"/>
      <c r="D747" s="103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5.75" customHeight="1" x14ac:dyDescent="0.3">
      <c r="A748" s="103"/>
      <c r="B748" s="103"/>
      <c r="C748" s="103"/>
      <c r="D748" s="103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5.75" customHeight="1" x14ac:dyDescent="0.3">
      <c r="A749" s="103"/>
      <c r="B749" s="103"/>
      <c r="C749" s="103"/>
      <c r="D749" s="103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5.75" customHeight="1" x14ac:dyDescent="0.3">
      <c r="A750" s="103"/>
      <c r="B750" s="103"/>
      <c r="C750" s="103"/>
      <c r="D750" s="103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5.75" customHeight="1" x14ac:dyDescent="0.3">
      <c r="A751" s="103"/>
      <c r="B751" s="103"/>
      <c r="C751" s="103"/>
      <c r="D751" s="103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5.75" customHeight="1" x14ac:dyDescent="0.3">
      <c r="A752" s="103"/>
      <c r="B752" s="103"/>
      <c r="C752" s="103"/>
      <c r="D752" s="103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5.75" customHeight="1" x14ac:dyDescent="0.3">
      <c r="A753" s="103"/>
      <c r="B753" s="103"/>
      <c r="C753" s="103"/>
      <c r="D753" s="103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5.75" customHeight="1" x14ac:dyDescent="0.3">
      <c r="A754" s="103"/>
      <c r="B754" s="103"/>
      <c r="C754" s="103"/>
      <c r="D754" s="103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5.75" customHeight="1" x14ac:dyDescent="0.3">
      <c r="A755" s="103"/>
      <c r="B755" s="103"/>
      <c r="C755" s="103"/>
      <c r="D755" s="103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5.75" customHeight="1" x14ac:dyDescent="0.3">
      <c r="A756" s="103"/>
      <c r="B756" s="103"/>
      <c r="C756" s="103"/>
      <c r="D756" s="103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5.75" customHeight="1" x14ac:dyDescent="0.3">
      <c r="A757" s="103"/>
      <c r="B757" s="103"/>
      <c r="C757" s="103"/>
      <c r="D757" s="103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5.75" customHeight="1" x14ac:dyDescent="0.3">
      <c r="A758" s="103"/>
      <c r="B758" s="103"/>
      <c r="C758" s="103"/>
      <c r="D758" s="103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5.75" customHeight="1" x14ac:dyDescent="0.3">
      <c r="A759" s="103"/>
      <c r="B759" s="103"/>
      <c r="C759" s="103"/>
      <c r="D759" s="103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5.75" customHeight="1" x14ac:dyDescent="0.3">
      <c r="A760" s="103"/>
      <c r="B760" s="103"/>
      <c r="C760" s="103"/>
      <c r="D760" s="103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5.75" customHeight="1" x14ac:dyDescent="0.3">
      <c r="A761" s="103"/>
      <c r="B761" s="103"/>
      <c r="C761" s="103"/>
      <c r="D761" s="103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5.75" customHeight="1" x14ac:dyDescent="0.3">
      <c r="A762" s="103"/>
      <c r="B762" s="103"/>
      <c r="C762" s="103"/>
      <c r="D762" s="103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5.75" customHeight="1" x14ac:dyDescent="0.3">
      <c r="A763" s="103"/>
      <c r="B763" s="103"/>
      <c r="C763" s="103"/>
      <c r="D763" s="103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5.75" customHeight="1" x14ac:dyDescent="0.3">
      <c r="A764" s="103"/>
      <c r="B764" s="103"/>
      <c r="C764" s="103"/>
      <c r="D764" s="103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5.75" customHeight="1" x14ac:dyDescent="0.3">
      <c r="A765" s="103"/>
      <c r="B765" s="103"/>
      <c r="C765" s="103"/>
      <c r="D765" s="103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5.75" customHeight="1" x14ac:dyDescent="0.3">
      <c r="A766" s="103"/>
      <c r="B766" s="103"/>
      <c r="C766" s="103"/>
      <c r="D766" s="103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5.75" customHeight="1" x14ac:dyDescent="0.3">
      <c r="A767" s="103"/>
      <c r="B767" s="103"/>
      <c r="C767" s="103"/>
      <c r="D767" s="103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.75" customHeight="1" x14ac:dyDescent="0.3">
      <c r="A768" s="103"/>
      <c r="B768" s="103"/>
      <c r="C768" s="103"/>
      <c r="D768" s="103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5.75" customHeight="1" x14ac:dyDescent="0.3">
      <c r="A769" s="103"/>
      <c r="B769" s="103"/>
      <c r="C769" s="103"/>
      <c r="D769" s="103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5.75" customHeight="1" x14ac:dyDescent="0.3">
      <c r="A770" s="103"/>
      <c r="B770" s="103"/>
      <c r="C770" s="103"/>
      <c r="D770" s="103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5.75" customHeight="1" x14ac:dyDescent="0.3">
      <c r="A771" s="103"/>
      <c r="B771" s="103"/>
      <c r="C771" s="103"/>
      <c r="D771" s="103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5.75" customHeight="1" x14ac:dyDescent="0.3">
      <c r="A772" s="103"/>
      <c r="B772" s="103"/>
      <c r="C772" s="103"/>
      <c r="D772" s="103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5.75" customHeight="1" x14ac:dyDescent="0.3">
      <c r="A773" s="103"/>
      <c r="B773" s="103"/>
      <c r="C773" s="103"/>
      <c r="D773" s="103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5.75" customHeight="1" x14ac:dyDescent="0.3">
      <c r="A774" s="103"/>
      <c r="B774" s="103"/>
      <c r="C774" s="103"/>
      <c r="D774" s="103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5.75" customHeight="1" x14ac:dyDescent="0.3">
      <c r="A775" s="103"/>
      <c r="B775" s="103"/>
      <c r="C775" s="103"/>
      <c r="D775" s="103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5.75" customHeight="1" x14ac:dyDescent="0.3">
      <c r="A776" s="103"/>
      <c r="B776" s="103"/>
      <c r="C776" s="103"/>
      <c r="D776" s="103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5.75" customHeight="1" x14ac:dyDescent="0.3">
      <c r="A777" s="103"/>
      <c r="B777" s="103"/>
      <c r="C777" s="103"/>
      <c r="D777" s="103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5.75" customHeight="1" x14ac:dyDescent="0.3">
      <c r="A778" s="103"/>
      <c r="B778" s="103"/>
      <c r="C778" s="103"/>
      <c r="D778" s="103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5.75" customHeight="1" x14ac:dyDescent="0.3">
      <c r="A779" s="103"/>
      <c r="B779" s="103"/>
      <c r="C779" s="103"/>
      <c r="D779" s="103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5.75" customHeight="1" x14ac:dyDescent="0.3">
      <c r="A780" s="103"/>
      <c r="B780" s="103"/>
      <c r="C780" s="103"/>
      <c r="D780" s="103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5.75" customHeight="1" x14ac:dyDescent="0.3">
      <c r="A781" s="103"/>
      <c r="B781" s="103"/>
      <c r="C781" s="103"/>
      <c r="D781" s="103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5.75" customHeight="1" x14ac:dyDescent="0.3">
      <c r="A782" s="103"/>
      <c r="B782" s="103"/>
      <c r="C782" s="103"/>
      <c r="D782" s="103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5.75" customHeight="1" x14ac:dyDescent="0.3">
      <c r="A783" s="103"/>
      <c r="B783" s="103"/>
      <c r="C783" s="103"/>
      <c r="D783" s="103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5.75" customHeight="1" x14ac:dyDescent="0.3">
      <c r="A784" s="103"/>
      <c r="B784" s="103"/>
      <c r="C784" s="103"/>
      <c r="D784" s="103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5.75" customHeight="1" x14ac:dyDescent="0.3">
      <c r="A785" s="103"/>
      <c r="B785" s="103"/>
      <c r="C785" s="103"/>
      <c r="D785" s="103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5.75" customHeight="1" x14ac:dyDescent="0.3">
      <c r="A786" s="103"/>
      <c r="B786" s="103"/>
      <c r="C786" s="103"/>
      <c r="D786" s="103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5.75" customHeight="1" x14ac:dyDescent="0.3">
      <c r="A787" s="103"/>
      <c r="B787" s="103"/>
      <c r="C787" s="103"/>
      <c r="D787" s="103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5.75" customHeight="1" x14ac:dyDescent="0.3">
      <c r="A788" s="103"/>
      <c r="B788" s="103"/>
      <c r="C788" s="103"/>
      <c r="D788" s="103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5.75" customHeight="1" x14ac:dyDescent="0.3">
      <c r="A789" s="103"/>
      <c r="B789" s="103"/>
      <c r="C789" s="103"/>
      <c r="D789" s="103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5.75" customHeight="1" x14ac:dyDescent="0.3">
      <c r="A790" s="103"/>
      <c r="B790" s="103"/>
      <c r="C790" s="103"/>
      <c r="D790" s="103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5.75" customHeight="1" x14ac:dyDescent="0.3">
      <c r="A791" s="103"/>
      <c r="B791" s="103"/>
      <c r="C791" s="103"/>
      <c r="D791" s="103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5.75" customHeight="1" x14ac:dyDescent="0.3">
      <c r="A792" s="103"/>
      <c r="B792" s="103"/>
      <c r="C792" s="103"/>
      <c r="D792" s="103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5.75" customHeight="1" x14ac:dyDescent="0.3">
      <c r="A793" s="103"/>
      <c r="B793" s="103"/>
      <c r="C793" s="103"/>
      <c r="D793" s="103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5.75" customHeight="1" x14ac:dyDescent="0.3">
      <c r="A794" s="103"/>
      <c r="B794" s="103"/>
      <c r="C794" s="103"/>
      <c r="D794" s="103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5.75" customHeight="1" x14ac:dyDescent="0.3">
      <c r="A795" s="103"/>
      <c r="B795" s="103"/>
      <c r="C795" s="103"/>
      <c r="D795" s="103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5.75" customHeight="1" x14ac:dyDescent="0.3">
      <c r="A796" s="103"/>
      <c r="B796" s="103"/>
      <c r="C796" s="103"/>
      <c r="D796" s="103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5.75" customHeight="1" x14ac:dyDescent="0.3">
      <c r="A797" s="103"/>
      <c r="B797" s="103"/>
      <c r="C797" s="103"/>
      <c r="D797" s="103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5.75" customHeight="1" x14ac:dyDescent="0.3">
      <c r="A798" s="103"/>
      <c r="B798" s="103"/>
      <c r="C798" s="103"/>
      <c r="D798" s="103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5.75" customHeight="1" x14ac:dyDescent="0.3">
      <c r="A799" s="103"/>
      <c r="B799" s="103"/>
      <c r="C799" s="103"/>
      <c r="D799" s="103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5.75" customHeight="1" x14ac:dyDescent="0.3">
      <c r="A800" s="103"/>
      <c r="B800" s="103"/>
      <c r="C800" s="103"/>
      <c r="D800" s="103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5.75" customHeight="1" x14ac:dyDescent="0.3">
      <c r="A801" s="103"/>
      <c r="B801" s="103"/>
      <c r="C801" s="103"/>
      <c r="D801" s="103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5.75" customHeight="1" x14ac:dyDescent="0.3">
      <c r="A802" s="103"/>
      <c r="B802" s="103"/>
      <c r="C802" s="103"/>
      <c r="D802" s="103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5.75" customHeight="1" x14ac:dyDescent="0.3">
      <c r="A803" s="103"/>
      <c r="B803" s="103"/>
      <c r="C803" s="103"/>
      <c r="D803" s="103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5.75" customHeight="1" x14ac:dyDescent="0.3">
      <c r="A804" s="103"/>
      <c r="B804" s="103"/>
      <c r="C804" s="103"/>
      <c r="D804" s="103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5.75" customHeight="1" x14ac:dyDescent="0.3">
      <c r="A805" s="103"/>
      <c r="B805" s="103"/>
      <c r="C805" s="103"/>
      <c r="D805" s="103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5.75" customHeight="1" x14ac:dyDescent="0.3">
      <c r="A806" s="103"/>
      <c r="B806" s="103"/>
      <c r="C806" s="103"/>
      <c r="D806" s="103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5.75" customHeight="1" x14ac:dyDescent="0.3">
      <c r="A807" s="103"/>
      <c r="B807" s="103"/>
      <c r="C807" s="103"/>
      <c r="D807" s="103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5.75" customHeight="1" x14ac:dyDescent="0.3">
      <c r="A808" s="103"/>
      <c r="B808" s="103"/>
      <c r="C808" s="103"/>
      <c r="D808" s="103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5.75" customHeight="1" x14ac:dyDescent="0.3">
      <c r="A809" s="103"/>
      <c r="B809" s="103"/>
      <c r="C809" s="103"/>
      <c r="D809" s="103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5.75" customHeight="1" x14ac:dyDescent="0.3">
      <c r="A810" s="103"/>
      <c r="B810" s="103"/>
      <c r="C810" s="103"/>
      <c r="D810" s="103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5.75" customHeight="1" x14ac:dyDescent="0.3">
      <c r="A811" s="103"/>
      <c r="B811" s="103"/>
      <c r="C811" s="103"/>
      <c r="D811" s="103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5.75" customHeight="1" x14ac:dyDescent="0.3">
      <c r="A812" s="103"/>
      <c r="B812" s="103"/>
      <c r="C812" s="103"/>
      <c r="D812" s="103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5.75" customHeight="1" x14ac:dyDescent="0.3">
      <c r="A813" s="103"/>
      <c r="B813" s="103"/>
      <c r="C813" s="103"/>
      <c r="D813" s="103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5.75" customHeight="1" x14ac:dyDescent="0.3">
      <c r="A814" s="103"/>
      <c r="B814" s="103"/>
      <c r="C814" s="103"/>
      <c r="D814" s="103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5.75" customHeight="1" x14ac:dyDescent="0.3">
      <c r="A815" s="103"/>
      <c r="B815" s="103"/>
      <c r="C815" s="103"/>
      <c r="D815" s="103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5.75" customHeight="1" x14ac:dyDescent="0.3">
      <c r="A816" s="103"/>
      <c r="B816" s="103"/>
      <c r="C816" s="103"/>
      <c r="D816" s="103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 x14ac:dyDescent="0.3">
      <c r="A817" s="103"/>
      <c r="B817" s="103"/>
      <c r="C817" s="103"/>
      <c r="D817" s="103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.75" customHeight="1" x14ac:dyDescent="0.3">
      <c r="A818" s="103"/>
      <c r="B818" s="103"/>
      <c r="C818" s="103"/>
      <c r="D818" s="103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.75" customHeight="1" x14ac:dyDescent="0.3">
      <c r="A819" s="103"/>
      <c r="B819" s="103"/>
      <c r="C819" s="103"/>
      <c r="D819" s="103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.75" customHeight="1" x14ac:dyDescent="0.3">
      <c r="A820" s="103"/>
      <c r="B820" s="103"/>
      <c r="C820" s="103"/>
      <c r="D820" s="103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.75" customHeight="1" x14ac:dyDescent="0.3">
      <c r="A821" s="103"/>
      <c r="B821" s="103"/>
      <c r="C821" s="103"/>
      <c r="D821" s="103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.75" customHeight="1" x14ac:dyDescent="0.3">
      <c r="A822" s="103"/>
      <c r="B822" s="103"/>
      <c r="C822" s="103"/>
      <c r="D822" s="103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.75" customHeight="1" x14ac:dyDescent="0.3">
      <c r="A823" s="103"/>
      <c r="B823" s="103"/>
      <c r="C823" s="103"/>
      <c r="D823" s="103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.75" customHeight="1" x14ac:dyDescent="0.3">
      <c r="A824" s="103"/>
      <c r="B824" s="103"/>
      <c r="C824" s="103"/>
      <c r="D824" s="103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 x14ac:dyDescent="0.3">
      <c r="A825" s="103"/>
      <c r="B825" s="103"/>
      <c r="C825" s="103"/>
      <c r="D825" s="103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5.75" customHeight="1" x14ac:dyDescent="0.3">
      <c r="A826" s="103"/>
      <c r="B826" s="103"/>
      <c r="C826" s="103"/>
      <c r="D826" s="103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5.75" customHeight="1" x14ac:dyDescent="0.3">
      <c r="A827" s="103"/>
      <c r="B827" s="103"/>
      <c r="C827" s="103"/>
      <c r="D827" s="103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5.75" customHeight="1" x14ac:dyDescent="0.3">
      <c r="A828" s="103"/>
      <c r="B828" s="103"/>
      <c r="C828" s="103"/>
      <c r="D828" s="103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5.75" customHeight="1" x14ac:dyDescent="0.3">
      <c r="A829" s="103"/>
      <c r="B829" s="103"/>
      <c r="C829" s="103"/>
      <c r="D829" s="103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5.75" customHeight="1" x14ac:dyDescent="0.3">
      <c r="A830" s="103"/>
      <c r="B830" s="103"/>
      <c r="C830" s="103"/>
      <c r="D830" s="103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5.75" customHeight="1" x14ac:dyDescent="0.3">
      <c r="A831" s="103"/>
      <c r="B831" s="103"/>
      <c r="C831" s="103"/>
      <c r="D831" s="103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5.75" customHeight="1" x14ac:dyDescent="0.3">
      <c r="A832" s="103"/>
      <c r="B832" s="103"/>
      <c r="C832" s="103"/>
      <c r="D832" s="103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5.75" customHeight="1" x14ac:dyDescent="0.3">
      <c r="A833" s="103"/>
      <c r="B833" s="103"/>
      <c r="C833" s="103"/>
      <c r="D833" s="103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5.75" customHeight="1" x14ac:dyDescent="0.3">
      <c r="A834" s="103"/>
      <c r="B834" s="103"/>
      <c r="C834" s="103"/>
      <c r="D834" s="103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5.75" customHeight="1" x14ac:dyDescent="0.3">
      <c r="A835" s="103"/>
      <c r="B835" s="103"/>
      <c r="C835" s="103"/>
      <c r="D835" s="103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5.75" customHeight="1" x14ac:dyDescent="0.3">
      <c r="A836" s="103"/>
      <c r="B836" s="103"/>
      <c r="C836" s="103"/>
      <c r="D836" s="103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5.75" customHeight="1" x14ac:dyDescent="0.3">
      <c r="A837" s="103"/>
      <c r="B837" s="103"/>
      <c r="C837" s="103"/>
      <c r="D837" s="103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5.75" customHeight="1" x14ac:dyDescent="0.3">
      <c r="A838" s="103"/>
      <c r="B838" s="103"/>
      <c r="C838" s="103"/>
      <c r="D838" s="103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5.75" customHeight="1" x14ac:dyDescent="0.3">
      <c r="A839" s="103"/>
      <c r="B839" s="103"/>
      <c r="C839" s="103"/>
      <c r="D839" s="103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5.75" customHeight="1" x14ac:dyDescent="0.3">
      <c r="A840" s="103"/>
      <c r="B840" s="103"/>
      <c r="C840" s="103"/>
      <c r="D840" s="103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5.75" customHeight="1" x14ac:dyDescent="0.3">
      <c r="A841" s="103"/>
      <c r="B841" s="103"/>
      <c r="C841" s="103"/>
      <c r="D841" s="103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5.75" customHeight="1" x14ac:dyDescent="0.3">
      <c r="A842" s="103"/>
      <c r="B842" s="103"/>
      <c r="C842" s="103"/>
      <c r="D842" s="103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5.75" customHeight="1" x14ac:dyDescent="0.3">
      <c r="A843" s="103"/>
      <c r="B843" s="103"/>
      <c r="C843" s="103"/>
      <c r="D843" s="103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5.75" customHeight="1" x14ac:dyDescent="0.3">
      <c r="A844" s="103"/>
      <c r="B844" s="103"/>
      <c r="C844" s="103"/>
      <c r="D844" s="103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5.75" customHeight="1" x14ac:dyDescent="0.3">
      <c r="A845" s="103"/>
      <c r="B845" s="103"/>
      <c r="C845" s="103"/>
      <c r="D845" s="103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5.75" customHeight="1" x14ac:dyDescent="0.3">
      <c r="A846" s="103"/>
      <c r="B846" s="103"/>
      <c r="C846" s="103"/>
      <c r="D846" s="103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5.75" customHeight="1" x14ac:dyDescent="0.3">
      <c r="A847" s="103"/>
      <c r="B847" s="103"/>
      <c r="C847" s="103"/>
      <c r="D847" s="103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5.75" customHeight="1" x14ac:dyDescent="0.3">
      <c r="A848" s="103"/>
      <c r="B848" s="103"/>
      <c r="C848" s="103"/>
      <c r="D848" s="103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5.75" customHeight="1" x14ac:dyDescent="0.3">
      <c r="A849" s="103"/>
      <c r="B849" s="103"/>
      <c r="C849" s="103"/>
      <c r="D849" s="103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5.75" customHeight="1" x14ac:dyDescent="0.3">
      <c r="A850" s="103"/>
      <c r="B850" s="103"/>
      <c r="C850" s="103"/>
      <c r="D850" s="103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5.75" customHeight="1" x14ac:dyDescent="0.3">
      <c r="A851" s="103"/>
      <c r="B851" s="103"/>
      <c r="C851" s="103"/>
      <c r="D851" s="103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5.75" customHeight="1" x14ac:dyDescent="0.3">
      <c r="A852" s="103"/>
      <c r="B852" s="103"/>
      <c r="C852" s="103"/>
      <c r="D852" s="103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5.75" customHeight="1" x14ac:dyDescent="0.3">
      <c r="A853" s="103"/>
      <c r="B853" s="103"/>
      <c r="C853" s="103"/>
      <c r="D853" s="103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5.75" customHeight="1" x14ac:dyDescent="0.3">
      <c r="A854" s="103"/>
      <c r="B854" s="103"/>
      <c r="C854" s="103"/>
      <c r="D854" s="103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5.75" customHeight="1" x14ac:dyDescent="0.3">
      <c r="A855" s="103"/>
      <c r="B855" s="103"/>
      <c r="C855" s="103"/>
      <c r="D855" s="103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5.75" customHeight="1" x14ac:dyDescent="0.3">
      <c r="A856" s="103"/>
      <c r="B856" s="103"/>
      <c r="C856" s="103"/>
      <c r="D856" s="103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5.75" customHeight="1" x14ac:dyDescent="0.3">
      <c r="A857" s="103"/>
      <c r="B857" s="103"/>
      <c r="C857" s="103"/>
      <c r="D857" s="103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5.75" customHeight="1" x14ac:dyDescent="0.3">
      <c r="A858" s="103"/>
      <c r="B858" s="103"/>
      <c r="C858" s="103"/>
      <c r="D858" s="103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5.75" customHeight="1" x14ac:dyDescent="0.3">
      <c r="A859" s="103"/>
      <c r="B859" s="103"/>
      <c r="C859" s="103"/>
      <c r="D859" s="103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5.75" customHeight="1" x14ac:dyDescent="0.3">
      <c r="A860" s="103"/>
      <c r="B860" s="103"/>
      <c r="C860" s="103"/>
      <c r="D860" s="103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5.75" customHeight="1" x14ac:dyDescent="0.3">
      <c r="A861" s="103"/>
      <c r="B861" s="103"/>
      <c r="C861" s="103"/>
      <c r="D861" s="103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5.75" customHeight="1" x14ac:dyDescent="0.3">
      <c r="A862" s="103"/>
      <c r="B862" s="103"/>
      <c r="C862" s="103"/>
      <c r="D862" s="103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5.75" customHeight="1" x14ac:dyDescent="0.3">
      <c r="A863" s="103"/>
      <c r="B863" s="103"/>
      <c r="C863" s="103"/>
      <c r="D863" s="103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5.75" customHeight="1" x14ac:dyDescent="0.3">
      <c r="A864" s="103"/>
      <c r="B864" s="103"/>
      <c r="C864" s="103"/>
      <c r="D864" s="103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5.75" customHeight="1" x14ac:dyDescent="0.3">
      <c r="A865" s="103"/>
      <c r="B865" s="103"/>
      <c r="C865" s="103"/>
      <c r="D865" s="103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5.75" customHeight="1" x14ac:dyDescent="0.3">
      <c r="A866" s="103"/>
      <c r="B866" s="103"/>
      <c r="C866" s="103"/>
      <c r="D866" s="103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5.75" customHeight="1" x14ac:dyDescent="0.3">
      <c r="A867" s="103"/>
      <c r="B867" s="103"/>
      <c r="C867" s="103"/>
      <c r="D867" s="103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5.75" customHeight="1" x14ac:dyDescent="0.3">
      <c r="A868" s="103"/>
      <c r="B868" s="103"/>
      <c r="C868" s="103"/>
      <c r="D868" s="103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5.75" customHeight="1" x14ac:dyDescent="0.3">
      <c r="A869" s="103"/>
      <c r="B869" s="103"/>
      <c r="C869" s="103"/>
      <c r="D869" s="103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5.75" customHeight="1" x14ac:dyDescent="0.3">
      <c r="A870" s="103"/>
      <c r="B870" s="103"/>
      <c r="C870" s="103"/>
      <c r="D870" s="103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5.75" customHeight="1" x14ac:dyDescent="0.3">
      <c r="A871" s="103"/>
      <c r="B871" s="103"/>
      <c r="C871" s="103"/>
      <c r="D871" s="103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5.75" customHeight="1" x14ac:dyDescent="0.3">
      <c r="A872" s="103"/>
      <c r="B872" s="103"/>
      <c r="C872" s="103"/>
      <c r="D872" s="103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5.75" customHeight="1" x14ac:dyDescent="0.3">
      <c r="A873" s="103"/>
      <c r="B873" s="103"/>
      <c r="C873" s="103"/>
      <c r="D873" s="103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5.75" customHeight="1" x14ac:dyDescent="0.3">
      <c r="A874" s="103"/>
      <c r="B874" s="103"/>
      <c r="C874" s="103"/>
      <c r="D874" s="103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5.75" customHeight="1" x14ac:dyDescent="0.3">
      <c r="A875" s="103"/>
      <c r="B875" s="103"/>
      <c r="C875" s="103"/>
      <c r="D875" s="103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5.75" customHeight="1" x14ac:dyDescent="0.3">
      <c r="A876" s="103"/>
      <c r="B876" s="103"/>
      <c r="C876" s="103"/>
      <c r="D876" s="103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5.75" customHeight="1" x14ac:dyDescent="0.3">
      <c r="A877" s="103"/>
      <c r="B877" s="103"/>
      <c r="C877" s="103"/>
      <c r="D877" s="103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5.75" customHeight="1" x14ac:dyDescent="0.3">
      <c r="A878" s="103"/>
      <c r="B878" s="103"/>
      <c r="C878" s="103"/>
      <c r="D878" s="103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5.75" customHeight="1" x14ac:dyDescent="0.3">
      <c r="A879" s="103"/>
      <c r="B879" s="103"/>
      <c r="C879" s="103"/>
      <c r="D879" s="103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5.75" customHeight="1" x14ac:dyDescent="0.3">
      <c r="A880" s="103"/>
      <c r="B880" s="103"/>
      <c r="C880" s="103"/>
      <c r="D880" s="103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5.75" customHeight="1" x14ac:dyDescent="0.3">
      <c r="A881" s="103"/>
      <c r="B881" s="103"/>
      <c r="C881" s="103"/>
      <c r="D881" s="103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5.75" customHeight="1" x14ac:dyDescent="0.3">
      <c r="A882" s="103"/>
      <c r="B882" s="103"/>
      <c r="C882" s="103"/>
      <c r="D882" s="103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5.75" customHeight="1" x14ac:dyDescent="0.3">
      <c r="A883" s="103"/>
      <c r="B883" s="103"/>
      <c r="C883" s="103"/>
      <c r="D883" s="103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5.75" customHeight="1" x14ac:dyDescent="0.3">
      <c r="A884" s="103"/>
      <c r="B884" s="103"/>
      <c r="C884" s="103"/>
      <c r="D884" s="103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5.75" customHeight="1" x14ac:dyDescent="0.3">
      <c r="A885" s="103"/>
      <c r="B885" s="103"/>
      <c r="C885" s="103"/>
      <c r="D885" s="103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5.75" customHeight="1" x14ac:dyDescent="0.3">
      <c r="A886" s="103"/>
      <c r="B886" s="103"/>
      <c r="C886" s="103"/>
      <c r="D886" s="103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5.75" customHeight="1" x14ac:dyDescent="0.3">
      <c r="A887" s="103"/>
      <c r="B887" s="103"/>
      <c r="C887" s="103"/>
      <c r="D887" s="103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5.75" customHeight="1" x14ac:dyDescent="0.3">
      <c r="A888" s="103"/>
      <c r="B888" s="103"/>
      <c r="C888" s="103"/>
      <c r="D888" s="103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5.75" customHeight="1" x14ac:dyDescent="0.3">
      <c r="A889" s="103"/>
      <c r="B889" s="103"/>
      <c r="C889" s="103"/>
      <c r="D889" s="103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5.75" customHeight="1" x14ac:dyDescent="0.3">
      <c r="A890" s="103"/>
      <c r="B890" s="103"/>
      <c r="C890" s="103"/>
      <c r="D890" s="103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5.75" customHeight="1" x14ac:dyDescent="0.3">
      <c r="A891" s="103"/>
      <c r="B891" s="103"/>
      <c r="C891" s="103"/>
      <c r="D891" s="103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5.75" customHeight="1" x14ac:dyDescent="0.3">
      <c r="A892" s="103"/>
      <c r="B892" s="103"/>
      <c r="C892" s="103"/>
      <c r="D892" s="103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5.75" customHeight="1" x14ac:dyDescent="0.3">
      <c r="A893" s="103"/>
      <c r="B893" s="103"/>
      <c r="C893" s="103"/>
      <c r="D893" s="103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5.75" customHeight="1" x14ac:dyDescent="0.3">
      <c r="A894" s="103"/>
      <c r="B894" s="103"/>
      <c r="C894" s="103"/>
      <c r="D894" s="103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5.75" customHeight="1" x14ac:dyDescent="0.3">
      <c r="A895" s="103"/>
      <c r="B895" s="103"/>
      <c r="C895" s="103"/>
      <c r="D895" s="103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5.75" customHeight="1" x14ac:dyDescent="0.3">
      <c r="A896" s="103"/>
      <c r="B896" s="103"/>
      <c r="C896" s="103"/>
      <c r="D896" s="103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5.75" customHeight="1" x14ac:dyDescent="0.3">
      <c r="A897" s="103"/>
      <c r="B897" s="103"/>
      <c r="C897" s="103"/>
      <c r="D897" s="103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5.75" customHeight="1" x14ac:dyDescent="0.3">
      <c r="A898" s="103"/>
      <c r="B898" s="103"/>
      <c r="C898" s="103"/>
      <c r="D898" s="103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5.75" customHeight="1" x14ac:dyDescent="0.3">
      <c r="A899" s="103"/>
      <c r="B899" s="103"/>
      <c r="C899" s="103"/>
      <c r="D899" s="103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5.75" customHeight="1" x14ac:dyDescent="0.3">
      <c r="A900" s="103"/>
      <c r="B900" s="103"/>
      <c r="C900" s="103"/>
      <c r="D900" s="103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5.75" customHeight="1" x14ac:dyDescent="0.3">
      <c r="A901" s="103"/>
      <c r="B901" s="103"/>
      <c r="C901" s="103"/>
      <c r="D901" s="103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5.75" customHeight="1" x14ac:dyDescent="0.3">
      <c r="A902" s="103"/>
      <c r="B902" s="103"/>
      <c r="C902" s="103"/>
      <c r="D902" s="103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5.75" customHeight="1" x14ac:dyDescent="0.3">
      <c r="A903" s="103"/>
      <c r="B903" s="103"/>
      <c r="C903" s="103"/>
      <c r="D903" s="103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5.75" customHeight="1" x14ac:dyDescent="0.3">
      <c r="A904" s="103"/>
      <c r="B904" s="103"/>
      <c r="C904" s="103"/>
      <c r="D904" s="103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5.75" customHeight="1" x14ac:dyDescent="0.3">
      <c r="A905" s="103"/>
      <c r="B905" s="103"/>
      <c r="C905" s="103"/>
      <c r="D905" s="103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5.75" customHeight="1" x14ac:dyDescent="0.3">
      <c r="A906" s="103"/>
      <c r="B906" s="103"/>
      <c r="C906" s="103"/>
      <c r="D906" s="103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5.75" customHeight="1" x14ac:dyDescent="0.3">
      <c r="A907" s="103"/>
      <c r="B907" s="103"/>
      <c r="C907" s="103"/>
      <c r="D907" s="103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5.75" customHeight="1" x14ac:dyDescent="0.3">
      <c r="A908" s="103"/>
      <c r="B908" s="103"/>
      <c r="C908" s="103"/>
      <c r="D908" s="103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5.75" customHeight="1" x14ac:dyDescent="0.3">
      <c r="A909" s="103"/>
      <c r="B909" s="103"/>
      <c r="C909" s="103"/>
      <c r="D909" s="103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5.75" customHeight="1" x14ac:dyDescent="0.3">
      <c r="A910" s="103"/>
      <c r="B910" s="103"/>
      <c r="C910" s="103"/>
      <c r="D910" s="103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5.75" customHeight="1" x14ac:dyDescent="0.3">
      <c r="A911" s="103"/>
      <c r="B911" s="103"/>
      <c r="C911" s="103"/>
      <c r="D911" s="103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5.75" customHeight="1" x14ac:dyDescent="0.3">
      <c r="A912" s="103"/>
      <c r="B912" s="103"/>
      <c r="C912" s="103"/>
      <c r="D912" s="103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5.75" customHeight="1" x14ac:dyDescent="0.3">
      <c r="A913" s="103"/>
      <c r="B913" s="103"/>
      <c r="C913" s="103"/>
      <c r="D913" s="103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5.75" customHeight="1" x14ac:dyDescent="0.3">
      <c r="A914" s="103"/>
      <c r="B914" s="103"/>
      <c r="C914" s="103"/>
      <c r="D914" s="103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5.75" customHeight="1" x14ac:dyDescent="0.3">
      <c r="A915" s="103"/>
      <c r="B915" s="103"/>
      <c r="C915" s="103"/>
      <c r="D915" s="103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5.75" customHeight="1" x14ac:dyDescent="0.3">
      <c r="A916" s="103"/>
      <c r="B916" s="103"/>
      <c r="C916" s="103"/>
      <c r="D916" s="103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5.75" customHeight="1" x14ac:dyDescent="0.3">
      <c r="A917" s="103"/>
      <c r="B917" s="103"/>
      <c r="C917" s="103"/>
      <c r="D917" s="103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5.75" customHeight="1" x14ac:dyDescent="0.3">
      <c r="A918" s="103"/>
      <c r="B918" s="103"/>
      <c r="C918" s="103"/>
      <c r="D918" s="103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5.75" customHeight="1" x14ac:dyDescent="0.3">
      <c r="A919" s="103"/>
      <c r="B919" s="103"/>
      <c r="C919" s="103"/>
      <c r="D919" s="103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5.75" customHeight="1" x14ac:dyDescent="0.3">
      <c r="A920" s="103"/>
      <c r="B920" s="103"/>
      <c r="C920" s="103"/>
      <c r="D920" s="103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5.75" customHeight="1" x14ac:dyDescent="0.3">
      <c r="A921" s="103"/>
      <c r="B921" s="103"/>
      <c r="C921" s="103"/>
      <c r="D921" s="103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5.75" customHeight="1" x14ac:dyDescent="0.3">
      <c r="A922" s="103"/>
      <c r="B922" s="103"/>
      <c r="C922" s="103"/>
      <c r="D922" s="103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5.75" customHeight="1" x14ac:dyDescent="0.3">
      <c r="A923" s="103"/>
      <c r="B923" s="103"/>
      <c r="C923" s="103"/>
      <c r="D923" s="103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5.75" customHeight="1" x14ac:dyDescent="0.3">
      <c r="A924" s="103"/>
      <c r="B924" s="103"/>
      <c r="C924" s="103"/>
      <c r="D924" s="103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5.75" customHeight="1" x14ac:dyDescent="0.3">
      <c r="A925" s="103"/>
      <c r="B925" s="103"/>
      <c r="C925" s="103"/>
      <c r="D925" s="103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5.75" customHeight="1" x14ac:dyDescent="0.3">
      <c r="A926" s="103"/>
      <c r="B926" s="103"/>
      <c r="C926" s="103"/>
      <c r="D926" s="103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5.75" customHeight="1" x14ac:dyDescent="0.3">
      <c r="A927" s="103"/>
      <c r="B927" s="103"/>
      <c r="C927" s="103"/>
      <c r="D927" s="103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5.75" customHeight="1" x14ac:dyDescent="0.3">
      <c r="A928" s="103"/>
      <c r="B928" s="103"/>
      <c r="C928" s="103"/>
      <c r="D928" s="103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5.75" customHeight="1" x14ac:dyDescent="0.3">
      <c r="A929" s="103"/>
      <c r="B929" s="103"/>
      <c r="C929" s="103"/>
      <c r="D929" s="103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5.75" customHeight="1" x14ac:dyDescent="0.3">
      <c r="A930" s="103"/>
      <c r="B930" s="103"/>
      <c r="C930" s="103"/>
      <c r="D930" s="103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5.75" customHeight="1" x14ac:dyDescent="0.3">
      <c r="A931" s="103"/>
      <c r="B931" s="103"/>
      <c r="C931" s="103"/>
      <c r="D931" s="103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5.75" customHeight="1" x14ac:dyDescent="0.3">
      <c r="A932" s="103"/>
      <c r="B932" s="103"/>
      <c r="C932" s="103"/>
      <c r="D932" s="103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5.75" customHeight="1" x14ac:dyDescent="0.3">
      <c r="A933" s="103"/>
      <c r="B933" s="103"/>
      <c r="C933" s="103"/>
      <c r="D933" s="103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5.75" customHeight="1" x14ac:dyDescent="0.3">
      <c r="A934" s="103"/>
      <c r="B934" s="103"/>
      <c r="C934" s="103"/>
      <c r="D934" s="103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5.75" customHeight="1" x14ac:dyDescent="0.3">
      <c r="A935" s="103"/>
      <c r="B935" s="103"/>
      <c r="C935" s="103"/>
      <c r="D935" s="103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5.75" customHeight="1" x14ac:dyDescent="0.3">
      <c r="A936" s="103"/>
      <c r="B936" s="103"/>
      <c r="C936" s="103"/>
      <c r="D936" s="103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5.75" customHeight="1" x14ac:dyDescent="0.3">
      <c r="A937" s="103"/>
      <c r="B937" s="103"/>
      <c r="C937" s="103"/>
      <c r="D937" s="103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5.75" customHeight="1" x14ac:dyDescent="0.3">
      <c r="A938" s="103"/>
      <c r="B938" s="103"/>
      <c r="C938" s="103"/>
      <c r="D938" s="103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5.75" customHeight="1" x14ac:dyDescent="0.3">
      <c r="A939" s="103"/>
      <c r="B939" s="103"/>
      <c r="C939" s="103"/>
      <c r="D939" s="103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5.75" customHeight="1" x14ac:dyDescent="0.3">
      <c r="A940" s="103"/>
      <c r="B940" s="103"/>
      <c r="C940" s="103"/>
      <c r="D940" s="103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5.75" customHeight="1" x14ac:dyDescent="0.3">
      <c r="A941" s="103"/>
      <c r="B941" s="103"/>
      <c r="C941" s="103"/>
      <c r="D941" s="103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5.75" customHeight="1" x14ac:dyDescent="0.3">
      <c r="A942" s="103"/>
      <c r="B942" s="103"/>
      <c r="C942" s="103"/>
      <c r="D942" s="103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5.75" customHeight="1" x14ac:dyDescent="0.3">
      <c r="A943" s="103"/>
      <c r="B943" s="103"/>
      <c r="C943" s="103"/>
      <c r="D943" s="103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5.75" customHeight="1" x14ac:dyDescent="0.3">
      <c r="A944" s="103"/>
      <c r="B944" s="103"/>
      <c r="C944" s="103"/>
      <c r="D944" s="103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5.75" customHeight="1" x14ac:dyDescent="0.3">
      <c r="A945" s="103"/>
      <c r="B945" s="103"/>
      <c r="C945" s="103"/>
      <c r="D945" s="103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5.75" customHeight="1" x14ac:dyDescent="0.3">
      <c r="A946" s="103"/>
      <c r="B946" s="103"/>
      <c r="C946" s="103"/>
      <c r="D946" s="103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5.75" customHeight="1" x14ac:dyDescent="0.3">
      <c r="A947" s="103"/>
      <c r="B947" s="103"/>
      <c r="C947" s="103"/>
      <c r="D947" s="103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5.75" customHeight="1" x14ac:dyDescent="0.3">
      <c r="A948" s="103"/>
      <c r="B948" s="103"/>
      <c r="C948" s="103"/>
      <c r="D948" s="103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5.75" customHeight="1" x14ac:dyDescent="0.3">
      <c r="A949" s="103"/>
      <c r="B949" s="103"/>
      <c r="C949" s="103"/>
      <c r="D949" s="103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5.75" customHeight="1" x14ac:dyDescent="0.3">
      <c r="A950" s="103"/>
      <c r="B950" s="103"/>
      <c r="C950" s="103"/>
      <c r="D950" s="103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5.75" customHeight="1" x14ac:dyDescent="0.3">
      <c r="A951" s="103"/>
      <c r="B951" s="103"/>
      <c r="C951" s="103"/>
      <c r="D951" s="103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5.75" customHeight="1" x14ac:dyDescent="0.3">
      <c r="A952" s="103"/>
      <c r="B952" s="103"/>
      <c r="C952" s="103"/>
      <c r="D952" s="103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5.75" customHeight="1" x14ac:dyDescent="0.3">
      <c r="A953" s="103"/>
      <c r="B953" s="103"/>
      <c r="C953" s="103"/>
      <c r="D953" s="103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5.75" customHeight="1" x14ac:dyDescent="0.3">
      <c r="A954" s="103"/>
      <c r="B954" s="103"/>
      <c r="C954" s="103"/>
      <c r="D954" s="103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5.75" customHeight="1" x14ac:dyDescent="0.3">
      <c r="A955" s="103"/>
      <c r="B955" s="103"/>
      <c r="C955" s="103"/>
      <c r="D955" s="103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5.75" customHeight="1" x14ac:dyDescent="0.3">
      <c r="A956" s="103"/>
      <c r="B956" s="103"/>
      <c r="C956" s="103"/>
      <c r="D956" s="103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5.75" customHeight="1" x14ac:dyDescent="0.3">
      <c r="A957" s="103"/>
      <c r="B957" s="103"/>
      <c r="C957" s="103"/>
      <c r="D957" s="103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5.75" customHeight="1" x14ac:dyDescent="0.3">
      <c r="A958" s="103"/>
      <c r="B958" s="103"/>
      <c r="C958" s="103"/>
      <c r="D958" s="103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5.75" customHeight="1" x14ac:dyDescent="0.3">
      <c r="A959" s="103"/>
      <c r="B959" s="103"/>
      <c r="C959" s="103"/>
      <c r="D959" s="103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5.75" customHeight="1" x14ac:dyDescent="0.3">
      <c r="A960" s="103"/>
      <c r="B960" s="103"/>
      <c r="C960" s="103"/>
      <c r="D960" s="103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5.75" customHeight="1" x14ac:dyDescent="0.3">
      <c r="A961" s="103"/>
      <c r="B961" s="103"/>
      <c r="C961" s="103"/>
      <c r="D961" s="103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5.75" customHeight="1" x14ac:dyDescent="0.3">
      <c r="A962" s="103"/>
      <c r="B962" s="103"/>
      <c r="C962" s="103"/>
      <c r="D962" s="103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5.75" customHeight="1" x14ac:dyDescent="0.3">
      <c r="A963" s="103"/>
      <c r="B963" s="103"/>
      <c r="C963" s="103"/>
      <c r="D963" s="103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5.75" customHeight="1" x14ac:dyDescent="0.3">
      <c r="A964" s="103"/>
      <c r="B964" s="103"/>
      <c r="C964" s="103"/>
      <c r="D964" s="103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5.75" customHeight="1" x14ac:dyDescent="0.3">
      <c r="A965" s="103"/>
      <c r="B965" s="103"/>
      <c r="C965" s="103"/>
      <c r="D965" s="103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5.75" customHeight="1" x14ac:dyDescent="0.3">
      <c r="A966" s="103"/>
      <c r="B966" s="103"/>
      <c r="C966" s="103"/>
      <c r="D966" s="103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5.75" customHeight="1" x14ac:dyDescent="0.3">
      <c r="A967" s="103"/>
      <c r="B967" s="103"/>
      <c r="C967" s="103"/>
      <c r="D967" s="103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5.75" customHeight="1" x14ac:dyDescent="0.3">
      <c r="A968" s="103"/>
      <c r="B968" s="103"/>
      <c r="C968" s="103"/>
      <c r="D968" s="103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5.75" customHeight="1" x14ac:dyDescent="0.3">
      <c r="A969" s="103"/>
      <c r="B969" s="103"/>
      <c r="C969" s="103"/>
      <c r="D969" s="103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5.75" customHeight="1" x14ac:dyDescent="0.3">
      <c r="A970" s="103"/>
      <c r="B970" s="103"/>
      <c r="C970" s="103"/>
      <c r="D970" s="103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5.75" customHeight="1" x14ac:dyDescent="0.3">
      <c r="A971" s="103"/>
      <c r="B971" s="103"/>
      <c r="C971" s="103"/>
      <c r="D971" s="103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5.75" customHeight="1" x14ac:dyDescent="0.3">
      <c r="A972" s="103"/>
      <c r="B972" s="103"/>
      <c r="C972" s="103"/>
      <c r="D972" s="103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5.75" customHeight="1" x14ac:dyDescent="0.3">
      <c r="A973" s="103"/>
      <c r="B973" s="103"/>
      <c r="C973" s="103"/>
      <c r="D973" s="103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5.75" customHeight="1" x14ac:dyDescent="0.3">
      <c r="A974" s="103"/>
      <c r="B974" s="103"/>
      <c r="C974" s="103"/>
      <c r="D974" s="103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5.75" customHeight="1" x14ac:dyDescent="0.3">
      <c r="A975" s="103"/>
      <c r="B975" s="103"/>
      <c r="C975" s="103"/>
      <c r="D975" s="103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5.75" customHeight="1" x14ac:dyDescent="0.3">
      <c r="A976" s="103"/>
      <c r="B976" s="103"/>
      <c r="C976" s="103"/>
      <c r="D976" s="103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5.75" customHeight="1" x14ac:dyDescent="0.3">
      <c r="A977" s="103"/>
      <c r="B977" s="103"/>
      <c r="C977" s="103"/>
      <c r="D977" s="103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5.75" customHeight="1" x14ac:dyDescent="0.3">
      <c r="A978" s="103"/>
      <c r="B978" s="103"/>
      <c r="C978" s="103"/>
      <c r="D978" s="103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5.75" customHeight="1" x14ac:dyDescent="0.3">
      <c r="A979" s="103"/>
      <c r="B979" s="103"/>
      <c r="C979" s="103"/>
      <c r="D979" s="103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5.75" customHeight="1" x14ac:dyDescent="0.3">
      <c r="A980" s="103"/>
      <c r="B980" s="103"/>
      <c r="C980" s="103"/>
      <c r="D980" s="103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5.75" customHeight="1" x14ac:dyDescent="0.3">
      <c r="A981" s="103"/>
      <c r="B981" s="103"/>
      <c r="C981" s="103"/>
      <c r="D981" s="103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5.75" customHeight="1" x14ac:dyDescent="0.3">
      <c r="A982" s="103"/>
      <c r="B982" s="103"/>
      <c r="C982" s="103"/>
      <c r="D982" s="103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5.75" customHeight="1" x14ac:dyDescent="0.3">
      <c r="A983" s="103"/>
      <c r="B983" s="103"/>
      <c r="C983" s="103"/>
      <c r="D983" s="103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5.75" customHeight="1" x14ac:dyDescent="0.3">
      <c r="A984" s="103"/>
      <c r="B984" s="103"/>
      <c r="C984" s="103"/>
      <c r="D984" s="103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5.75" customHeight="1" x14ac:dyDescent="0.3">
      <c r="A985" s="103"/>
      <c r="B985" s="103"/>
      <c r="C985" s="103"/>
      <c r="D985" s="103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5.75" customHeight="1" x14ac:dyDescent="0.3">
      <c r="A986" s="103"/>
      <c r="B986" s="103"/>
      <c r="C986" s="103"/>
      <c r="D986" s="103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5.75" customHeight="1" x14ac:dyDescent="0.3">
      <c r="A987" s="103"/>
      <c r="B987" s="103"/>
      <c r="C987" s="103"/>
      <c r="D987" s="103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5.75" customHeight="1" x14ac:dyDescent="0.3">
      <c r="A988" s="103"/>
      <c r="B988" s="103"/>
      <c r="C988" s="103"/>
      <c r="D988" s="103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5.75" customHeight="1" x14ac:dyDescent="0.3">
      <c r="A989" s="103"/>
      <c r="B989" s="103"/>
      <c r="C989" s="103"/>
      <c r="D989" s="103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5.75" customHeight="1" x14ac:dyDescent="0.3">
      <c r="A990" s="103"/>
      <c r="B990" s="103"/>
      <c r="C990" s="103"/>
      <c r="D990" s="103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5.75" customHeight="1" x14ac:dyDescent="0.3">
      <c r="A991" s="103"/>
      <c r="B991" s="103"/>
      <c r="C991" s="103"/>
      <c r="D991" s="103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5.75" customHeight="1" x14ac:dyDescent="0.3">
      <c r="A992" s="103"/>
      <c r="B992" s="103"/>
      <c r="C992" s="103"/>
      <c r="D992" s="103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5.75" customHeight="1" x14ac:dyDescent="0.3">
      <c r="A993" s="103"/>
      <c r="B993" s="103"/>
      <c r="C993" s="103"/>
      <c r="D993" s="103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5.75" customHeight="1" x14ac:dyDescent="0.3">
      <c r="A994" s="103"/>
      <c r="B994" s="103"/>
      <c r="C994" s="103"/>
      <c r="D994" s="103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5.75" customHeight="1" x14ac:dyDescent="0.3">
      <c r="A995" s="103"/>
      <c r="B995" s="103"/>
      <c r="C995" s="103"/>
      <c r="D995" s="103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5.75" customHeight="1" x14ac:dyDescent="0.3">
      <c r="A996" s="103"/>
      <c r="B996" s="103"/>
      <c r="C996" s="103"/>
      <c r="D996" s="103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5.75" customHeight="1" x14ac:dyDescent="0.3">
      <c r="A997" s="103"/>
      <c r="B997" s="103"/>
      <c r="C997" s="103"/>
      <c r="D997" s="103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5.75" customHeight="1" x14ac:dyDescent="0.3">
      <c r="A998" s="103"/>
      <c r="B998" s="103"/>
      <c r="C998" s="103"/>
      <c r="D998" s="103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5.75" customHeight="1" x14ac:dyDescent="0.3">
      <c r="A999" s="103"/>
      <c r="B999" s="103"/>
      <c r="C999" s="103"/>
      <c r="D999" s="103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5.75" customHeight="1" x14ac:dyDescent="0.3">
      <c r="A1000" s="103"/>
      <c r="B1000" s="103"/>
      <c r="C1000" s="103"/>
      <c r="D1000" s="103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  <row r="1001" spans="1:26" ht="15.75" customHeight="1" x14ac:dyDescent="0.3">
      <c r="A1001" s="103"/>
      <c r="B1001" s="103"/>
      <c r="C1001" s="103"/>
      <c r="D1001" s="103"/>
      <c r="E1001" s="72"/>
      <c r="F1001" s="72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</row>
    <row r="1002" spans="1:26" ht="15.75" customHeight="1" x14ac:dyDescent="0.3">
      <c r="A1002" s="103"/>
      <c r="B1002" s="103"/>
      <c r="C1002" s="103"/>
      <c r="D1002" s="103"/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</row>
    <row r="1003" spans="1:26" ht="15.75" customHeight="1" x14ac:dyDescent="0.3">
      <c r="A1003" s="103"/>
      <c r="B1003" s="103"/>
      <c r="C1003" s="103"/>
      <c r="D1003" s="103"/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</row>
    <row r="1004" spans="1:26" ht="15.75" customHeight="1" x14ac:dyDescent="0.3">
      <c r="A1004" s="103"/>
      <c r="B1004" s="103"/>
      <c r="C1004" s="103"/>
      <c r="D1004" s="103"/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</row>
    <row r="1005" spans="1:26" ht="15.75" customHeight="1" x14ac:dyDescent="0.3">
      <c r="A1005" s="103"/>
      <c r="B1005" s="103"/>
      <c r="C1005" s="103"/>
      <c r="D1005" s="103"/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</row>
    <row r="1006" spans="1:26" ht="15.75" customHeight="1" x14ac:dyDescent="0.3">
      <c r="A1006" s="103"/>
      <c r="B1006" s="103"/>
      <c r="C1006" s="103"/>
      <c r="D1006" s="103"/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</row>
    <row r="1007" spans="1:26" ht="15.75" customHeight="1" x14ac:dyDescent="0.3">
      <c r="A1007" s="103"/>
      <c r="B1007" s="103"/>
      <c r="C1007" s="103"/>
      <c r="D1007" s="103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</row>
    <row r="1008" spans="1:26" ht="15.75" customHeight="1" x14ac:dyDescent="0.3">
      <c r="A1008" s="103"/>
      <c r="B1008" s="103"/>
      <c r="C1008" s="103"/>
      <c r="D1008" s="103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</row>
    <row r="1009" spans="1:26" ht="15.75" customHeight="1" x14ac:dyDescent="0.3">
      <c r="A1009" s="103"/>
      <c r="B1009" s="103"/>
      <c r="C1009" s="103"/>
      <c r="D1009" s="103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</row>
    <row r="1010" spans="1:26" ht="15.75" customHeight="1" x14ac:dyDescent="0.3">
      <c r="A1010" s="103"/>
      <c r="B1010" s="103"/>
      <c r="C1010" s="103"/>
      <c r="D1010" s="103"/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</row>
    <row r="1011" spans="1:26" ht="15.75" customHeight="1" x14ac:dyDescent="0.3">
      <c r="A1011" s="103"/>
      <c r="B1011" s="103"/>
      <c r="C1011" s="103"/>
      <c r="D1011" s="103"/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</row>
    <row r="1012" spans="1:26" ht="15.75" customHeight="1" x14ac:dyDescent="0.3">
      <c r="A1012" s="103"/>
      <c r="B1012" s="103"/>
      <c r="C1012" s="103"/>
      <c r="D1012" s="103"/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</row>
    <row r="1013" spans="1:26" ht="15.75" customHeight="1" x14ac:dyDescent="0.3">
      <c r="A1013" s="103"/>
      <c r="B1013" s="103"/>
      <c r="C1013" s="103"/>
      <c r="D1013" s="103"/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</row>
    <row r="1014" spans="1:26" ht="15.75" customHeight="1" x14ac:dyDescent="0.3">
      <c r="A1014" s="103"/>
      <c r="B1014" s="103"/>
      <c r="C1014" s="103"/>
      <c r="D1014" s="103"/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</row>
    <row r="1015" spans="1:26" ht="15.75" customHeight="1" x14ac:dyDescent="0.3">
      <c r="A1015" s="103"/>
      <c r="B1015" s="103"/>
      <c r="C1015" s="103"/>
      <c r="D1015" s="103"/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</row>
    <row r="1016" spans="1:26" ht="15.75" customHeight="1" x14ac:dyDescent="0.3">
      <c r="A1016" s="103"/>
      <c r="B1016" s="103"/>
      <c r="C1016" s="103"/>
      <c r="D1016" s="103"/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</row>
    <row r="1017" spans="1:26" ht="15.75" customHeight="1" x14ac:dyDescent="0.3">
      <c r="A1017" s="103"/>
      <c r="B1017" s="103"/>
      <c r="C1017" s="103"/>
      <c r="D1017" s="103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</row>
    <row r="1018" spans="1:26" ht="15.75" customHeight="1" x14ac:dyDescent="0.3">
      <c r="A1018" s="103"/>
      <c r="B1018" s="103"/>
      <c r="C1018" s="103"/>
      <c r="D1018" s="103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</row>
    <row r="1019" spans="1:26" ht="15.75" customHeight="1" x14ac:dyDescent="0.3">
      <c r="A1019" s="103"/>
      <c r="B1019" s="103"/>
      <c r="C1019" s="103"/>
      <c r="D1019" s="103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</row>
    <row r="1020" spans="1:26" ht="15.75" customHeight="1" x14ac:dyDescent="0.3">
      <c r="A1020" s="103"/>
      <c r="B1020" s="103"/>
      <c r="C1020" s="103"/>
      <c r="D1020" s="103"/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</row>
    <row r="1021" spans="1:26" ht="15.75" customHeight="1" x14ac:dyDescent="0.3">
      <c r="A1021" s="103"/>
      <c r="B1021" s="103"/>
      <c r="C1021" s="103"/>
      <c r="D1021" s="103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</row>
    <row r="1022" spans="1:26" ht="15.75" customHeight="1" x14ac:dyDescent="0.3">
      <c r="A1022" s="103"/>
      <c r="B1022" s="103"/>
      <c r="C1022" s="103"/>
      <c r="D1022" s="103"/>
      <c r="E1022" s="72"/>
      <c r="F1022" s="72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</row>
    <row r="1023" spans="1:26" ht="15.75" customHeight="1" x14ac:dyDescent="0.3">
      <c r="A1023" s="103"/>
      <c r="B1023" s="103"/>
      <c r="C1023" s="103"/>
      <c r="D1023" s="103"/>
      <c r="E1023" s="72"/>
      <c r="F1023" s="72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</row>
    <row r="1024" spans="1:26" ht="15.75" customHeight="1" x14ac:dyDescent="0.3">
      <c r="A1024" s="103"/>
      <c r="B1024" s="103"/>
      <c r="C1024" s="103"/>
      <c r="D1024" s="103"/>
      <c r="E1024" s="72"/>
      <c r="F1024" s="72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</row>
    <row r="1025" spans="1:26" ht="15.75" customHeight="1" x14ac:dyDescent="0.3">
      <c r="A1025" s="103"/>
      <c r="B1025" s="103"/>
      <c r="C1025" s="103"/>
      <c r="D1025" s="103"/>
      <c r="E1025" s="72"/>
      <c r="F1025" s="72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</row>
    <row r="1026" spans="1:26" ht="15.75" customHeight="1" x14ac:dyDescent="0.3">
      <c r="A1026" s="103"/>
      <c r="B1026" s="103"/>
      <c r="C1026" s="103"/>
      <c r="D1026" s="103"/>
      <c r="E1026" s="72"/>
      <c r="F1026" s="72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</row>
    <row r="1027" spans="1:26" ht="15.75" customHeight="1" x14ac:dyDescent="0.3">
      <c r="A1027" s="103"/>
      <c r="B1027" s="103"/>
      <c r="C1027" s="103"/>
      <c r="D1027" s="103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</row>
    <row r="1028" spans="1:26" ht="15.75" customHeight="1" x14ac:dyDescent="0.3">
      <c r="A1028" s="103"/>
      <c r="B1028" s="103"/>
      <c r="C1028" s="103"/>
      <c r="D1028" s="103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</row>
    <row r="1029" spans="1:26" ht="15.75" customHeight="1" x14ac:dyDescent="0.3">
      <c r="A1029" s="103"/>
      <c r="B1029" s="103"/>
      <c r="C1029" s="103"/>
      <c r="D1029" s="103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</row>
    <row r="1030" spans="1:26" ht="15.75" customHeight="1" x14ac:dyDescent="0.3">
      <c r="A1030" s="103"/>
      <c r="B1030" s="103"/>
      <c r="C1030" s="103"/>
      <c r="D1030" s="103"/>
      <c r="E1030" s="72"/>
      <c r="F1030" s="72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</row>
    <row r="1031" spans="1:26" ht="15.75" customHeight="1" x14ac:dyDescent="0.3">
      <c r="A1031" s="103"/>
      <c r="B1031" s="103"/>
      <c r="C1031" s="103"/>
      <c r="D1031" s="103"/>
      <c r="E1031" s="72"/>
      <c r="F1031" s="72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</row>
    <row r="1032" spans="1:26" ht="15.75" customHeight="1" x14ac:dyDescent="0.3">
      <c r="A1032" s="103"/>
      <c r="B1032" s="103"/>
      <c r="C1032" s="103"/>
      <c r="D1032" s="103"/>
      <c r="E1032" s="72"/>
      <c r="F1032" s="72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</row>
    <row r="1033" spans="1:26" ht="15.75" customHeight="1" x14ac:dyDescent="0.3">
      <c r="A1033" s="103"/>
      <c r="B1033" s="103"/>
      <c r="C1033" s="103"/>
      <c r="D1033" s="103"/>
      <c r="E1033" s="72"/>
      <c r="F1033" s="72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</row>
    <row r="1034" spans="1:26" ht="15.75" customHeight="1" x14ac:dyDescent="0.3">
      <c r="A1034" s="103"/>
      <c r="B1034" s="103"/>
      <c r="C1034" s="103"/>
      <c r="D1034" s="103"/>
      <c r="E1034" s="72"/>
      <c r="F1034" s="72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</row>
    <row r="1035" spans="1:26" ht="15.75" customHeight="1" x14ac:dyDescent="0.3">
      <c r="A1035" s="103"/>
      <c r="B1035" s="103"/>
      <c r="C1035" s="103"/>
      <c r="D1035" s="103"/>
      <c r="E1035" s="72"/>
      <c r="F1035" s="72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</row>
    <row r="1036" spans="1:26" ht="15.75" customHeight="1" x14ac:dyDescent="0.3">
      <c r="A1036" s="103"/>
      <c r="B1036" s="103"/>
      <c r="C1036" s="103"/>
      <c r="D1036" s="103"/>
      <c r="E1036" s="72"/>
      <c r="F1036" s="72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</row>
    <row r="1037" spans="1:26" ht="15.75" customHeight="1" x14ac:dyDescent="0.3">
      <c r="A1037" s="103"/>
      <c r="B1037" s="103"/>
      <c r="C1037" s="103"/>
      <c r="D1037" s="103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</row>
    <row r="1038" spans="1:26" ht="15.75" customHeight="1" x14ac:dyDescent="0.3">
      <c r="A1038" s="103"/>
      <c r="B1038" s="103"/>
      <c r="C1038" s="103"/>
      <c r="D1038" s="103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</row>
    <row r="1039" spans="1:26" ht="15.75" customHeight="1" x14ac:dyDescent="0.3">
      <c r="A1039" s="103"/>
      <c r="B1039" s="103"/>
      <c r="C1039" s="103"/>
      <c r="D1039" s="103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</row>
    <row r="1040" spans="1:26" ht="15.75" customHeight="1" x14ac:dyDescent="0.3">
      <c r="A1040" s="103"/>
      <c r="B1040" s="103"/>
      <c r="C1040" s="103"/>
      <c r="D1040" s="103"/>
      <c r="E1040" s="72"/>
      <c r="F1040" s="72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X1040" s="72"/>
      <c r="Y1040" s="72"/>
      <c r="Z1040" s="72"/>
    </row>
    <row r="1041" spans="1:26" ht="15.75" customHeight="1" x14ac:dyDescent="0.3">
      <c r="A1041" s="103"/>
      <c r="B1041" s="103"/>
      <c r="C1041" s="103"/>
      <c r="D1041" s="103"/>
      <c r="E1041" s="72"/>
      <c r="F1041" s="72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</row>
    <row r="1042" spans="1:26" ht="15.75" customHeight="1" x14ac:dyDescent="0.3">
      <c r="A1042" s="103"/>
      <c r="B1042" s="103"/>
      <c r="C1042" s="103"/>
      <c r="D1042" s="103"/>
      <c r="E1042" s="72"/>
      <c r="F1042" s="72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</row>
    <row r="1043" spans="1:26" ht="15.75" customHeight="1" x14ac:dyDescent="0.3">
      <c r="A1043" s="103"/>
      <c r="B1043" s="103"/>
      <c r="C1043" s="103"/>
      <c r="D1043" s="103"/>
      <c r="E1043" s="72"/>
      <c r="F1043" s="72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</row>
    <row r="1044" spans="1:26" ht="15.75" customHeight="1" x14ac:dyDescent="0.3">
      <c r="A1044" s="103"/>
      <c r="B1044" s="103"/>
      <c r="C1044" s="103"/>
      <c r="D1044" s="103"/>
      <c r="E1044" s="72"/>
      <c r="F1044" s="72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</row>
    <row r="1045" spans="1:26" ht="15.75" customHeight="1" x14ac:dyDescent="0.3">
      <c r="A1045" s="103"/>
      <c r="B1045" s="103"/>
      <c r="C1045" s="103"/>
      <c r="D1045" s="103"/>
      <c r="E1045" s="72"/>
      <c r="F1045" s="72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</row>
    <row r="1046" spans="1:26" ht="15.75" customHeight="1" x14ac:dyDescent="0.3">
      <c r="A1046" s="103"/>
      <c r="B1046" s="103"/>
      <c r="C1046" s="103"/>
      <c r="D1046" s="103"/>
      <c r="E1046" s="72"/>
      <c r="F1046" s="72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</row>
    <row r="1047" spans="1:26" ht="15.75" customHeight="1" x14ac:dyDescent="0.3">
      <c r="A1047" s="103"/>
      <c r="B1047" s="103"/>
      <c r="C1047" s="103"/>
      <c r="D1047" s="103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</row>
    <row r="1048" spans="1:26" ht="15.75" customHeight="1" x14ac:dyDescent="0.3">
      <c r="A1048" s="103"/>
      <c r="B1048" s="103"/>
      <c r="C1048" s="103"/>
      <c r="D1048" s="103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</row>
    <row r="1049" spans="1:26" ht="15.75" customHeight="1" x14ac:dyDescent="0.3">
      <c r="A1049" s="103"/>
      <c r="B1049" s="103"/>
      <c r="C1049" s="103"/>
      <c r="D1049" s="103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2"/>
      <c r="Q1049" s="72"/>
      <c r="R1049" s="72"/>
      <c r="S1049" s="72"/>
      <c r="T1049" s="72"/>
      <c r="U1049" s="72"/>
      <c r="V1049" s="72"/>
      <c r="W1049" s="72"/>
      <c r="X1049" s="72"/>
      <c r="Y1049" s="72"/>
      <c r="Z1049" s="72"/>
    </row>
    <row r="1050" spans="1:26" ht="15.75" customHeight="1" x14ac:dyDescent="0.3">
      <c r="A1050" s="103"/>
      <c r="B1050" s="103"/>
      <c r="C1050" s="103"/>
      <c r="D1050" s="103"/>
      <c r="E1050" s="72"/>
      <c r="F1050" s="72"/>
      <c r="G1050" s="72"/>
      <c r="H1050" s="72"/>
      <c r="I1050" s="72"/>
      <c r="J1050" s="72"/>
      <c r="K1050" s="72"/>
      <c r="L1050" s="72"/>
      <c r="M1050" s="72"/>
      <c r="N1050" s="72"/>
      <c r="O1050" s="72"/>
      <c r="P1050" s="72"/>
      <c r="Q1050" s="72"/>
      <c r="R1050" s="72"/>
      <c r="S1050" s="72"/>
      <c r="T1050" s="72"/>
      <c r="U1050" s="72"/>
      <c r="V1050" s="72"/>
      <c r="W1050" s="72"/>
      <c r="X1050" s="72"/>
      <c r="Y1050" s="72"/>
      <c r="Z1050" s="72"/>
    </row>
    <row r="1051" spans="1:26" ht="15.75" customHeight="1" x14ac:dyDescent="0.3">
      <c r="A1051" s="103"/>
      <c r="B1051" s="103"/>
      <c r="C1051" s="103"/>
      <c r="D1051" s="103"/>
      <c r="E1051" s="72"/>
      <c r="F1051" s="72"/>
      <c r="G1051" s="72"/>
      <c r="H1051" s="72"/>
      <c r="I1051" s="72"/>
      <c r="J1051" s="72"/>
      <c r="K1051" s="72"/>
      <c r="L1051" s="72"/>
      <c r="M1051" s="72"/>
      <c r="N1051" s="72"/>
      <c r="O1051" s="72"/>
      <c r="P1051" s="72"/>
      <c r="Q1051" s="72"/>
      <c r="R1051" s="72"/>
      <c r="S1051" s="72"/>
      <c r="T1051" s="72"/>
      <c r="U1051" s="72"/>
      <c r="V1051" s="72"/>
      <c r="W1051" s="72"/>
      <c r="X1051" s="72"/>
      <c r="Y1051" s="72"/>
      <c r="Z1051" s="72"/>
    </row>
    <row r="1052" spans="1:26" ht="15.75" customHeight="1" x14ac:dyDescent="0.3">
      <c r="A1052" s="103"/>
      <c r="B1052" s="103"/>
      <c r="C1052" s="103"/>
      <c r="D1052" s="103"/>
      <c r="E1052" s="72"/>
      <c r="F1052" s="72"/>
      <c r="G1052" s="72"/>
      <c r="H1052" s="72"/>
      <c r="I1052" s="72"/>
      <c r="J1052" s="72"/>
      <c r="K1052" s="72"/>
      <c r="L1052" s="72"/>
      <c r="M1052" s="72"/>
      <c r="N1052" s="72"/>
      <c r="O1052" s="72"/>
      <c r="P1052" s="72"/>
      <c r="Q1052" s="72"/>
      <c r="R1052" s="72"/>
      <c r="S1052" s="72"/>
      <c r="T1052" s="72"/>
      <c r="U1052" s="72"/>
      <c r="V1052" s="72"/>
      <c r="W1052" s="72"/>
      <c r="X1052" s="72"/>
      <c r="Y1052" s="72"/>
      <c r="Z1052" s="72"/>
    </row>
    <row r="1053" spans="1:26" ht="15.75" customHeight="1" x14ac:dyDescent="0.3">
      <c r="A1053" s="103"/>
      <c r="B1053" s="103"/>
      <c r="C1053" s="103"/>
      <c r="D1053" s="103"/>
      <c r="E1053" s="72"/>
      <c r="F1053" s="72"/>
      <c r="G1053" s="72"/>
      <c r="H1053" s="72"/>
      <c r="I1053" s="72"/>
      <c r="J1053" s="72"/>
      <c r="K1053" s="72"/>
      <c r="L1053" s="72"/>
      <c r="M1053" s="72"/>
      <c r="N1053" s="72"/>
      <c r="O1053" s="72"/>
      <c r="P1053" s="72"/>
      <c r="Q1053" s="72"/>
      <c r="R1053" s="72"/>
      <c r="S1053" s="72"/>
      <c r="T1053" s="72"/>
      <c r="U1053" s="72"/>
      <c r="V1053" s="72"/>
      <c r="W1053" s="72"/>
      <c r="X1053" s="72"/>
      <c r="Y1053" s="72"/>
      <c r="Z1053" s="72"/>
    </row>
    <row r="1054" spans="1:26" ht="15.75" customHeight="1" x14ac:dyDescent="0.3">
      <c r="A1054" s="103"/>
      <c r="B1054" s="103"/>
      <c r="C1054" s="103"/>
      <c r="D1054" s="103"/>
      <c r="E1054" s="72"/>
      <c r="F1054" s="72"/>
      <c r="G1054" s="72"/>
      <c r="H1054" s="72"/>
      <c r="I1054" s="72"/>
      <c r="J1054" s="72"/>
      <c r="K1054" s="72"/>
      <c r="L1054" s="72"/>
      <c r="M1054" s="72"/>
      <c r="N1054" s="72"/>
      <c r="O1054" s="72"/>
      <c r="P1054" s="72"/>
      <c r="Q1054" s="72"/>
      <c r="R1054" s="72"/>
      <c r="S1054" s="72"/>
      <c r="T1054" s="72"/>
      <c r="U1054" s="72"/>
      <c r="V1054" s="72"/>
      <c r="W1054" s="72"/>
      <c r="X1054" s="72"/>
      <c r="Y1054" s="72"/>
      <c r="Z1054" s="72"/>
    </row>
    <row r="1055" spans="1:26" ht="15.75" customHeight="1" x14ac:dyDescent="0.3">
      <c r="A1055" s="103"/>
      <c r="B1055" s="103"/>
      <c r="C1055" s="103"/>
      <c r="D1055" s="103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2"/>
      <c r="R1055" s="72"/>
      <c r="S1055" s="72"/>
      <c r="T1055" s="72"/>
      <c r="U1055" s="72"/>
      <c r="V1055" s="72"/>
      <c r="W1055" s="72"/>
      <c r="X1055" s="72"/>
      <c r="Y1055" s="72"/>
      <c r="Z1055" s="72"/>
    </row>
    <row r="1056" spans="1:26" ht="15.75" customHeight="1" x14ac:dyDescent="0.3">
      <c r="A1056" s="103"/>
      <c r="B1056" s="103"/>
      <c r="C1056" s="103"/>
      <c r="D1056" s="103"/>
      <c r="E1056" s="72"/>
      <c r="F1056" s="72"/>
      <c r="G1056" s="72"/>
      <c r="H1056" s="72"/>
      <c r="I1056" s="72"/>
      <c r="J1056" s="72"/>
      <c r="K1056" s="72"/>
      <c r="L1056" s="72"/>
      <c r="M1056" s="72"/>
      <c r="N1056" s="72"/>
      <c r="O1056" s="72"/>
      <c r="P1056" s="72"/>
      <c r="Q1056" s="72"/>
      <c r="R1056" s="72"/>
      <c r="S1056" s="72"/>
      <c r="T1056" s="72"/>
      <c r="U1056" s="72"/>
      <c r="V1056" s="72"/>
      <c r="W1056" s="72"/>
      <c r="X1056" s="72"/>
      <c r="Y1056" s="72"/>
      <c r="Z1056" s="72"/>
    </row>
    <row r="1057" spans="1:26" ht="15.75" customHeight="1" x14ac:dyDescent="0.3">
      <c r="A1057" s="103"/>
      <c r="B1057" s="103"/>
      <c r="C1057" s="103"/>
      <c r="D1057" s="103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2"/>
      <c r="Q1057" s="72"/>
      <c r="R1057" s="72"/>
      <c r="S1057" s="72"/>
      <c r="T1057" s="72"/>
      <c r="U1057" s="72"/>
      <c r="V1057" s="72"/>
      <c r="W1057" s="72"/>
      <c r="X1057" s="72"/>
      <c r="Y1057" s="72"/>
      <c r="Z1057" s="72"/>
    </row>
    <row r="1058" spans="1:26" ht="15.75" customHeight="1" x14ac:dyDescent="0.3">
      <c r="A1058" s="103"/>
      <c r="B1058" s="103"/>
      <c r="C1058" s="103"/>
      <c r="D1058" s="103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2"/>
      <c r="Q1058" s="72"/>
      <c r="R1058" s="72"/>
      <c r="S1058" s="72"/>
      <c r="T1058" s="72"/>
      <c r="U1058" s="72"/>
      <c r="V1058" s="72"/>
      <c r="W1058" s="72"/>
      <c r="X1058" s="72"/>
      <c r="Y1058" s="72"/>
      <c r="Z1058" s="72"/>
    </row>
    <row r="1059" spans="1:26" ht="15.75" customHeight="1" x14ac:dyDescent="0.3">
      <c r="A1059" s="103"/>
      <c r="B1059" s="103"/>
      <c r="C1059" s="103"/>
      <c r="D1059" s="103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2"/>
      <c r="Q1059" s="72"/>
      <c r="R1059" s="72"/>
      <c r="S1059" s="72"/>
      <c r="T1059" s="72"/>
      <c r="U1059" s="72"/>
      <c r="V1059" s="72"/>
      <c r="W1059" s="72"/>
      <c r="X1059" s="72"/>
      <c r="Y1059" s="72"/>
      <c r="Z1059" s="72"/>
    </row>
    <row r="1060" spans="1:26" ht="15.75" customHeight="1" x14ac:dyDescent="0.3">
      <c r="A1060" s="103"/>
      <c r="B1060" s="103"/>
      <c r="C1060" s="103"/>
      <c r="D1060" s="103"/>
      <c r="E1060" s="72"/>
      <c r="F1060" s="72"/>
      <c r="G1060" s="72"/>
      <c r="H1060" s="72"/>
      <c r="I1060" s="72"/>
      <c r="J1060" s="72"/>
      <c r="K1060" s="72"/>
      <c r="L1060" s="72"/>
      <c r="M1060" s="72"/>
      <c r="N1060" s="72"/>
      <c r="O1060" s="72"/>
      <c r="P1060" s="72"/>
      <c r="Q1060" s="72"/>
      <c r="R1060" s="72"/>
      <c r="S1060" s="72"/>
      <c r="T1060" s="72"/>
      <c r="U1060" s="72"/>
      <c r="V1060" s="72"/>
      <c r="W1060" s="72"/>
      <c r="X1060" s="72"/>
      <c r="Y1060" s="72"/>
      <c r="Z1060" s="72"/>
    </row>
    <row r="1061" spans="1:26" ht="15.75" customHeight="1" x14ac:dyDescent="0.3">
      <c r="A1061" s="103"/>
      <c r="B1061" s="103"/>
      <c r="C1061" s="103"/>
      <c r="D1061" s="103"/>
      <c r="E1061" s="72"/>
      <c r="F1061" s="72"/>
      <c r="G1061" s="72"/>
      <c r="H1061" s="72"/>
      <c r="I1061" s="72"/>
      <c r="J1061" s="72"/>
      <c r="K1061" s="72"/>
      <c r="L1061" s="72"/>
      <c r="M1061" s="72"/>
      <c r="N1061" s="72"/>
      <c r="O1061" s="72"/>
      <c r="P1061" s="72"/>
      <c r="Q1061" s="72"/>
      <c r="R1061" s="72"/>
      <c r="S1061" s="72"/>
      <c r="T1061" s="72"/>
      <c r="U1061" s="72"/>
      <c r="V1061" s="72"/>
      <c r="W1061" s="72"/>
      <c r="X1061" s="72"/>
      <c r="Y1061" s="72"/>
      <c r="Z1061" s="72"/>
    </row>
    <row r="1062" spans="1:26" ht="15.75" customHeight="1" x14ac:dyDescent="0.3">
      <c r="A1062" s="103"/>
      <c r="B1062" s="103"/>
      <c r="C1062" s="103"/>
      <c r="D1062" s="103"/>
      <c r="E1062" s="72"/>
      <c r="F1062" s="72"/>
      <c r="G1062" s="72"/>
      <c r="H1062" s="72"/>
      <c r="I1062" s="72"/>
      <c r="J1062" s="72"/>
      <c r="K1062" s="72"/>
      <c r="L1062" s="72"/>
      <c r="M1062" s="72"/>
      <c r="N1062" s="72"/>
      <c r="O1062" s="72"/>
      <c r="P1062" s="72"/>
      <c r="Q1062" s="72"/>
      <c r="R1062" s="72"/>
      <c r="S1062" s="72"/>
      <c r="T1062" s="72"/>
      <c r="U1062" s="72"/>
      <c r="V1062" s="72"/>
      <c r="W1062" s="72"/>
      <c r="X1062" s="72"/>
      <c r="Y1062" s="72"/>
      <c r="Z1062" s="72"/>
    </row>
    <row r="1063" spans="1:26" ht="15.75" customHeight="1" x14ac:dyDescent="0.3">
      <c r="A1063" s="103"/>
      <c r="B1063" s="103"/>
      <c r="C1063" s="103"/>
      <c r="D1063" s="103"/>
      <c r="E1063" s="72"/>
      <c r="F1063" s="72"/>
      <c r="G1063" s="72"/>
      <c r="H1063" s="72"/>
      <c r="I1063" s="72"/>
      <c r="J1063" s="72"/>
      <c r="K1063" s="72"/>
      <c r="L1063" s="72"/>
      <c r="M1063" s="72"/>
      <c r="N1063" s="72"/>
      <c r="O1063" s="72"/>
      <c r="P1063" s="72"/>
      <c r="Q1063" s="72"/>
      <c r="R1063" s="72"/>
      <c r="S1063" s="72"/>
      <c r="T1063" s="72"/>
      <c r="U1063" s="72"/>
      <c r="V1063" s="72"/>
      <c r="W1063" s="72"/>
      <c r="X1063" s="72"/>
      <c r="Y1063" s="72"/>
      <c r="Z1063" s="72"/>
    </row>
    <row r="1064" spans="1:26" ht="15.75" customHeight="1" x14ac:dyDescent="0.3">
      <c r="A1064" s="103"/>
      <c r="B1064" s="103"/>
      <c r="C1064" s="103"/>
      <c r="D1064" s="103"/>
      <c r="E1064" s="72"/>
      <c r="F1064" s="72"/>
      <c r="G1064" s="72"/>
      <c r="H1064" s="72"/>
      <c r="I1064" s="72"/>
      <c r="J1064" s="72"/>
      <c r="K1064" s="72"/>
      <c r="L1064" s="72"/>
      <c r="M1064" s="72"/>
      <c r="N1064" s="72"/>
      <c r="O1064" s="72"/>
      <c r="P1064" s="72"/>
      <c r="Q1064" s="72"/>
      <c r="R1064" s="72"/>
      <c r="S1064" s="72"/>
      <c r="T1064" s="72"/>
      <c r="U1064" s="72"/>
      <c r="V1064" s="72"/>
      <c r="W1064" s="72"/>
      <c r="X1064" s="72"/>
      <c r="Y1064" s="72"/>
      <c r="Z1064" s="72"/>
    </row>
    <row r="1065" spans="1:26" ht="15.75" customHeight="1" x14ac:dyDescent="0.3">
      <c r="A1065" s="103"/>
      <c r="B1065" s="103"/>
      <c r="C1065" s="103"/>
      <c r="D1065" s="103"/>
      <c r="E1065" s="72"/>
      <c r="F1065" s="72"/>
      <c r="G1065" s="72"/>
      <c r="H1065" s="72"/>
      <c r="I1065" s="72"/>
      <c r="J1065" s="72"/>
      <c r="K1065" s="72"/>
      <c r="L1065" s="72"/>
      <c r="M1065" s="72"/>
      <c r="N1065" s="72"/>
      <c r="O1065" s="72"/>
      <c r="P1065" s="72"/>
      <c r="Q1065" s="72"/>
      <c r="R1065" s="72"/>
      <c r="S1065" s="72"/>
      <c r="T1065" s="72"/>
      <c r="U1065" s="72"/>
      <c r="V1065" s="72"/>
      <c r="W1065" s="72"/>
      <c r="X1065" s="72"/>
      <c r="Y1065" s="72"/>
      <c r="Z1065" s="72"/>
    </row>
    <row r="1066" spans="1:26" ht="15.75" customHeight="1" x14ac:dyDescent="0.3">
      <c r="A1066" s="103"/>
      <c r="B1066" s="103"/>
      <c r="C1066" s="103"/>
      <c r="D1066" s="103"/>
      <c r="E1066" s="72"/>
      <c r="F1066" s="72"/>
      <c r="G1066" s="72"/>
      <c r="H1066" s="72"/>
      <c r="I1066" s="72"/>
      <c r="J1066" s="72"/>
      <c r="K1066" s="72"/>
      <c r="L1066" s="72"/>
      <c r="M1066" s="72"/>
      <c r="N1066" s="72"/>
      <c r="O1066" s="72"/>
      <c r="P1066" s="72"/>
      <c r="Q1066" s="72"/>
      <c r="R1066" s="72"/>
      <c r="S1066" s="72"/>
      <c r="T1066" s="72"/>
      <c r="U1066" s="72"/>
      <c r="V1066" s="72"/>
      <c r="W1066" s="72"/>
      <c r="X1066" s="72"/>
      <c r="Y1066" s="72"/>
      <c r="Z1066" s="72"/>
    </row>
    <row r="1067" spans="1:26" ht="15.75" customHeight="1" x14ac:dyDescent="0.3">
      <c r="A1067" s="103"/>
      <c r="B1067" s="103"/>
      <c r="C1067" s="103"/>
      <c r="D1067" s="103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2"/>
      <c r="Q1067" s="72"/>
      <c r="R1067" s="72"/>
      <c r="S1067" s="72"/>
      <c r="T1067" s="72"/>
      <c r="U1067" s="72"/>
      <c r="V1067" s="72"/>
      <c r="W1067" s="72"/>
      <c r="X1067" s="72"/>
      <c r="Y1067" s="72"/>
      <c r="Z1067" s="72"/>
    </row>
    <row r="1068" spans="1:26" ht="15.75" customHeight="1" x14ac:dyDescent="0.3">
      <c r="A1068" s="103"/>
      <c r="B1068" s="103"/>
      <c r="C1068" s="103"/>
      <c r="D1068" s="103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2"/>
      <c r="Q1068" s="72"/>
      <c r="R1068" s="72"/>
      <c r="S1068" s="72"/>
      <c r="T1068" s="72"/>
      <c r="U1068" s="72"/>
      <c r="V1068" s="72"/>
      <c r="W1068" s="72"/>
      <c r="X1068" s="72"/>
      <c r="Y1068" s="72"/>
      <c r="Z1068" s="72"/>
    </row>
    <row r="1069" spans="1:26" ht="15.75" customHeight="1" x14ac:dyDescent="0.3">
      <c r="A1069" s="103"/>
      <c r="B1069" s="103"/>
      <c r="C1069" s="103"/>
      <c r="D1069" s="103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</row>
    <row r="1070" spans="1:26" ht="15.75" customHeight="1" x14ac:dyDescent="0.3">
      <c r="A1070" s="103"/>
      <c r="B1070" s="103"/>
      <c r="C1070" s="103"/>
      <c r="D1070" s="103"/>
      <c r="E1070" s="72"/>
      <c r="F1070" s="72"/>
      <c r="G1070" s="72"/>
      <c r="H1070" s="72"/>
      <c r="I1070" s="72"/>
      <c r="J1070" s="72"/>
      <c r="K1070" s="72"/>
      <c r="L1070" s="72"/>
      <c r="M1070" s="72"/>
      <c r="N1070" s="72"/>
      <c r="O1070" s="72"/>
      <c r="P1070" s="72"/>
      <c r="Q1070" s="72"/>
      <c r="R1070" s="72"/>
      <c r="S1070" s="72"/>
      <c r="T1070" s="72"/>
      <c r="U1070" s="72"/>
      <c r="V1070" s="72"/>
      <c r="W1070" s="72"/>
      <c r="X1070" s="72"/>
      <c r="Y1070" s="72"/>
      <c r="Z1070" s="72"/>
    </row>
    <row r="1071" spans="1:26" ht="15.75" customHeight="1" x14ac:dyDescent="0.3">
      <c r="A1071" s="103"/>
      <c r="B1071" s="103"/>
      <c r="C1071" s="103"/>
      <c r="D1071" s="103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2"/>
      <c r="Q1071" s="72"/>
      <c r="R1071" s="72"/>
      <c r="S1071" s="72"/>
      <c r="T1071" s="72"/>
      <c r="U1071" s="72"/>
      <c r="V1071" s="72"/>
      <c r="W1071" s="72"/>
      <c r="X1071" s="72"/>
      <c r="Y1071" s="72"/>
      <c r="Z1071" s="72"/>
    </row>
    <row r="1072" spans="1:26" ht="15.75" customHeight="1" x14ac:dyDescent="0.3">
      <c r="A1072" s="103"/>
      <c r="B1072" s="103"/>
      <c r="C1072" s="103"/>
      <c r="D1072" s="103"/>
      <c r="E1072" s="72"/>
      <c r="F1072" s="72"/>
      <c r="G1072" s="72"/>
      <c r="H1072" s="72"/>
      <c r="I1072" s="72"/>
      <c r="J1072" s="72"/>
      <c r="K1072" s="72"/>
      <c r="L1072" s="72"/>
      <c r="M1072" s="72"/>
      <c r="N1072" s="72"/>
      <c r="O1072" s="72"/>
      <c r="P1072" s="72"/>
      <c r="Q1072" s="72"/>
      <c r="R1072" s="72"/>
      <c r="S1072" s="72"/>
      <c r="T1072" s="72"/>
      <c r="U1072" s="72"/>
      <c r="V1072" s="72"/>
      <c r="W1072" s="72"/>
      <c r="X1072" s="72"/>
      <c r="Y1072" s="72"/>
      <c r="Z1072" s="72"/>
    </row>
    <row r="1073" spans="1:26" ht="15.75" customHeight="1" x14ac:dyDescent="0.3">
      <c r="A1073" s="103"/>
      <c r="B1073" s="103"/>
      <c r="C1073" s="103"/>
      <c r="D1073" s="103"/>
      <c r="E1073" s="72"/>
      <c r="F1073" s="72"/>
      <c r="G1073" s="72"/>
      <c r="H1073" s="72"/>
      <c r="I1073" s="72"/>
      <c r="J1073" s="72"/>
      <c r="K1073" s="72"/>
      <c r="L1073" s="72"/>
      <c r="M1073" s="72"/>
      <c r="N1073" s="72"/>
      <c r="O1073" s="72"/>
      <c r="P1073" s="72"/>
      <c r="Q1073" s="72"/>
      <c r="R1073" s="72"/>
      <c r="S1073" s="72"/>
      <c r="T1073" s="72"/>
      <c r="U1073" s="72"/>
      <c r="V1073" s="72"/>
      <c r="W1073" s="72"/>
      <c r="X1073" s="72"/>
      <c r="Y1073" s="72"/>
      <c r="Z1073" s="72"/>
    </row>
    <row r="1074" spans="1:26" ht="15.75" customHeight="1" x14ac:dyDescent="0.3">
      <c r="A1074" s="103"/>
      <c r="B1074" s="103"/>
      <c r="C1074" s="103"/>
      <c r="D1074" s="103"/>
      <c r="E1074" s="72"/>
      <c r="F1074" s="72"/>
      <c r="G1074" s="72"/>
      <c r="H1074" s="72"/>
      <c r="I1074" s="72"/>
      <c r="J1074" s="72"/>
      <c r="K1074" s="72"/>
      <c r="L1074" s="72"/>
      <c r="M1074" s="72"/>
      <c r="N1074" s="72"/>
      <c r="O1074" s="72"/>
      <c r="P1074" s="72"/>
      <c r="Q1074" s="72"/>
      <c r="R1074" s="72"/>
      <c r="S1074" s="72"/>
      <c r="T1074" s="72"/>
      <c r="U1074" s="72"/>
      <c r="V1074" s="72"/>
      <c r="W1074" s="72"/>
      <c r="X1074" s="72"/>
      <c r="Y1074" s="72"/>
      <c r="Z1074" s="72"/>
    </row>
    <row r="1075" spans="1:26" ht="15.75" customHeight="1" x14ac:dyDescent="0.3">
      <c r="A1075" s="103"/>
      <c r="B1075" s="103"/>
      <c r="C1075" s="103"/>
      <c r="D1075" s="103"/>
      <c r="E1075" s="72"/>
      <c r="F1075" s="72"/>
      <c r="G1075" s="72"/>
      <c r="H1075" s="72"/>
      <c r="I1075" s="72"/>
      <c r="J1075" s="72"/>
      <c r="K1075" s="72"/>
      <c r="L1075" s="72"/>
      <c r="M1075" s="72"/>
      <c r="N1075" s="72"/>
      <c r="O1075" s="72"/>
      <c r="P1075" s="72"/>
      <c r="Q1075" s="72"/>
      <c r="R1075" s="72"/>
      <c r="S1075" s="72"/>
      <c r="T1075" s="72"/>
      <c r="U1075" s="72"/>
      <c r="V1075" s="72"/>
      <c r="W1075" s="72"/>
      <c r="X1075" s="72"/>
      <c r="Y1075" s="72"/>
      <c r="Z1075" s="72"/>
    </row>
    <row r="1076" spans="1:26" ht="15.75" customHeight="1" x14ac:dyDescent="0.3">
      <c r="A1076" s="103"/>
      <c r="B1076" s="103"/>
      <c r="C1076" s="103"/>
      <c r="D1076" s="103"/>
      <c r="E1076" s="72"/>
      <c r="F1076" s="72"/>
      <c r="G1076" s="72"/>
      <c r="H1076" s="72"/>
      <c r="I1076" s="72"/>
      <c r="J1076" s="72"/>
      <c r="K1076" s="72"/>
      <c r="L1076" s="72"/>
      <c r="M1076" s="72"/>
      <c r="N1076" s="72"/>
      <c r="O1076" s="72"/>
      <c r="P1076" s="72"/>
      <c r="Q1076" s="72"/>
      <c r="R1076" s="72"/>
      <c r="S1076" s="72"/>
      <c r="T1076" s="72"/>
      <c r="U1076" s="72"/>
      <c r="V1076" s="72"/>
      <c r="W1076" s="72"/>
      <c r="X1076" s="72"/>
      <c r="Y1076" s="72"/>
      <c r="Z1076" s="72"/>
    </row>
    <row r="1077" spans="1:26" ht="15.75" customHeight="1" x14ac:dyDescent="0.3">
      <c r="A1077" s="103"/>
      <c r="B1077" s="103"/>
      <c r="C1077" s="103"/>
      <c r="D1077" s="103"/>
      <c r="E1077" s="72"/>
      <c r="F1077" s="72"/>
      <c r="G1077" s="72"/>
      <c r="H1077" s="72"/>
      <c r="I1077" s="72"/>
      <c r="J1077" s="72"/>
      <c r="K1077" s="72"/>
      <c r="L1077" s="72"/>
      <c r="M1077" s="72"/>
      <c r="N1077" s="72"/>
      <c r="O1077" s="72"/>
      <c r="P1077" s="72"/>
      <c r="Q1077" s="72"/>
      <c r="R1077" s="72"/>
      <c r="S1077" s="72"/>
      <c r="T1077" s="72"/>
      <c r="U1077" s="72"/>
      <c r="V1077" s="72"/>
      <c r="W1077" s="72"/>
      <c r="X1077" s="72"/>
      <c r="Y1077" s="72"/>
      <c r="Z1077" s="72"/>
    </row>
    <row r="1078" spans="1:26" ht="15.75" customHeight="1" x14ac:dyDescent="0.3">
      <c r="A1078" s="103"/>
      <c r="B1078" s="103"/>
      <c r="C1078" s="103"/>
      <c r="D1078" s="103"/>
      <c r="E1078" s="72"/>
      <c r="F1078" s="72"/>
      <c r="G1078" s="72"/>
      <c r="H1078" s="72"/>
      <c r="I1078" s="72"/>
      <c r="J1078" s="72"/>
      <c r="K1078" s="72"/>
      <c r="L1078" s="72"/>
      <c r="M1078" s="72"/>
      <c r="N1078" s="72"/>
      <c r="O1078" s="72"/>
      <c r="P1078" s="72"/>
      <c r="Q1078" s="72"/>
      <c r="R1078" s="72"/>
      <c r="S1078" s="72"/>
      <c r="T1078" s="72"/>
      <c r="U1078" s="72"/>
      <c r="V1078" s="72"/>
      <c r="W1078" s="72"/>
      <c r="X1078" s="72"/>
      <c r="Y1078" s="72"/>
      <c r="Z1078" s="72"/>
    </row>
    <row r="1079" spans="1:26" ht="15.75" customHeight="1" x14ac:dyDescent="0.3">
      <c r="A1079" s="103"/>
      <c r="B1079" s="103"/>
      <c r="C1079" s="103"/>
      <c r="D1079" s="103"/>
      <c r="E1079" s="72"/>
      <c r="F1079" s="72"/>
      <c r="G1079" s="72"/>
      <c r="H1079" s="72"/>
      <c r="I1079" s="72"/>
      <c r="J1079" s="72"/>
      <c r="K1079" s="72"/>
      <c r="L1079" s="72"/>
      <c r="M1079" s="72"/>
      <c r="N1079" s="72"/>
      <c r="O1079" s="72"/>
      <c r="P1079" s="72"/>
      <c r="Q1079" s="72"/>
      <c r="R1079" s="72"/>
      <c r="S1079" s="72"/>
      <c r="T1079" s="72"/>
      <c r="U1079" s="72"/>
      <c r="V1079" s="72"/>
      <c r="W1079" s="72"/>
      <c r="X1079" s="72"/>
      <c r="Y1079" s="72"/>
      <c r="Z1079" s="72"/>
    </row>
    <row r="1080" spans="1:26" ht="15.75" customHeight="1" x14ac:dyDescent="0.3">
      <c r="A1080" s="103"/>
      <c r="B1080" s="103"/>
      <c r="C1080" s="103"/>
      <c r="D1080" s="103"/>
      <c r="E1080" s="72"/>
      <c r="F1080" s="72"/>
      <c r="G1080" s="72"/>
      <c r="H1080" s="72"/>
      <c r="I1080" s="72"/>
      <c r="J1080" s="72"/>
      <c r="K1080" s="72"/>
      <c r="L1080" s="72"/>
      <c r="M1080" s="72"/>
      <c r="N1080" s="72"/>
      <c r="O1080" s="72"/>
      <c r="P1080" s="72"/>
      <c r="Q1080" s="72"/>
      <c r="R1080" s="72"/>
      <c r="S1080" s="72"/>
      <c r="T1080" s="72"/>
      <c r="U1080" s="72"/>
      <c r="V1080" s="72"/>
      <c r="W1080" s="72"/>
      <c r="X1080" s="72"/>
      <c r="Y1080" s="72"/>
      <c r="Z1080" s="72"/>
    </row>
    <row r="1081" spans="1:26" ht="15.75" customHeight="1" x14ac:dyDescent="0.3">
      <c r="A1081" s="103"/>
      <c r="B1081" s="103"/>
      <c r="C1081" s="103"/>
      <c r="D1081" s="103"/>
      <c r="E1081" s="72"/>
      <c r="F1081" s="72"/>
      <c r="G1081" s="72"/>
      <c r="H1081" s="72"/>
      <c r="I1081" s="72"/>
      <c r="J1081" s="72"/>
      <c r="K1081" s="72"/>
      <c r="L1081" s="72"/>
      <c r="M1081" s="72"/>
      <c r="N1081" s="72"/>
      <c r="O1081" s="72"/>
      <c r="P1081" s="72"/>
      <c r="Q1081" s="72"/>
      <c r="R1081" s="72"/>
      <c r="S1081" s="72"/>
      <c r="T1081" s="72"/>
      <c r="U1081" s="72"/>
      <c r="V1081" s="72"/>
      <c r="W1081" s="72"/>
      <c r="X1081" s="72"/>
      <c r="Y1081" s="72"/>
      <c r="Z1081" s="72"/>
    </row>
    <row r="1082" spans="1:26" ht="15.75" customHeight="1" x14ac:dyDescent="0.3">
      <c r="A1082" s="103"/>
      <c r="B1082" s="103"/>
      <c r="C1082" s="103"/>
      <c r="D1082" s="103"/>
      <c r="E1082" s="72"/>
      <c r="F1082" s="72"/>
      <c r="G1082" s="72"/>
      <c r="H1082" s="72"/>
      <c r="I1082" s="72"/>
      <c r="J1082" s="72"/>
      <c r="K1082" s="72"/>
      <c r="L1082" s="72"/>
      <c r="M1082" s="72"/>
      <c r="N1082" s="72"/>
      <c r="O1082" s="72"/>
      <c r="P1082" s="72"/>
      <c r="Q1082" s="72"/>
      <c r="R1082" s="72"/>
      <c r="S1082" s="72"/>
      <c r="T1082" s="72"/>
      <c r="U1082" s="72"/>
      <c r="V1082" s="72"/>
      <c r="W1082" s="72"/>
      <c r="X1082" s="72"/>
      <c r="Y1082" s="72"/>
      <c r="Z1082" s="72"/>
    </row>
    <row r="1083" spans="1:26" ht="15.75" customHeight="1" x14ac:dyDescent="0.3">
      <c r="A1083" s="103"/>
      <c r="B1083" s="103"/>
      <c r="C1083" s="103"/>
      <c r="D1083" s="103"/>
      <c r="E1083" s="72"/>
      <c r="F1083" s="72"/>
      <c r="G1083" s="72"/>
      <c r="H1083" s="72"/>
      <c r="I1083" s="72"/>
      <c r="J1083" s="72"/>
      <c r="K1083" s="72"/>
      <c r="L1083" s="72"/>
      <c r="M1083" s="72"/>
      <c r="N1083" s="72"/>
      <c r="O1083" s="72"/>
      <c r="P1083" s="72"/>
      <c r="Q1083" s="72"/>
      <c r="R1083" s="72"/>
      <c r="S1083" s="72"/>
      <c r="T1083" s="72"/>
      <c r="U1083" s="72"/>
      <c r="V1083" s="72"/>
      <c r="W1083" s="72"/>
      <c r="X1083" s="72"/>
      <c r="Y1083" s="72"/>
      <c r="Z1083" s="72"/>
    </row>
    <row r="1084" spans="1:26" ht="15.75" customHeight="1" x14ac:dyDescent="0.3">
      <c r="A1084" s="103"/>
      <c r="B1084" s="103"/>
      <c r="C1084" s="103"/>
      <c r="D1084" s="103"/>
      <c r="E1084" s="72"/>
      <c r="F1084" s="72"/>
      <c r="G1084" s="72"/>
      <c r="H1084" s="72"/>
      <c r="I1084" s="72"/>
      <c r="J1084" s="72"/>
      <c r="K1084" s="72"/>
      <c r="L1084" s="72"/>
      <c r="M1084" s="72"/>
      <c r="N1084" s="72"/>
      <c r="O1084" s="72"/>
      <c r="P1084" s="72"/>
      <c r="Q1084" s="72"/>
      <c r="R1084" s="72"/>
      <c r="S1084" s="72"/>
      <c r="T1084" s="72"/>
      <c r="U1084" s="72"/>
      <c r="V1084" s="72"/>
      <c r="W1084" s="72"/>
      <c r="X1084" s="72"/>
      <c r="Y1084" s="72"/>
      <c r="Z1084" s="72"/>
    </row>
    <row r="1085" spans="1:26" ht="15.75" customHeight="1" x14ac:dyDescent="0.3">
      <c r="A1085" s="103"/>
      <c r="B1085" s="103"/>
      <c r="C1085" s="103"/>
      <c r="D1085" s="103"/>
      <c r="E1085" s="72"/>
      <c r="F1085" s="72"/>
      <c r="G1085" s="72"/>
      <c r="H1085" s="72"/>
      <c r="I1085" s="72"/>
      <c r="J1085" s="72"/>
      <c r="K1085" s="72"/>
      <c r="L1085" s="72"/>
      <c r="M1085" s="72"/>
      <c r="N1085" s="72"/>
      <c r="O1085" s="72"/>
      <c r="P1085" s="72"/>
      <c r="Q1085" s="72"/>
      <c r="R1085" s="72"/>
      <c r="S1085" s="72"/>
      <c r="T1085" s="72"/>
      <c r="U1085" s="72"/>
      <c r="V1085" s="72"/>
      <c r="W1085" s="72"/>
      <c r="X1085" s="72"/>
      <c r="Y1085" s="72"/>
      <c r="Z1085" s="72"/>
    </row>
    <row r="1086" spans="1:26" ht="15.75" customHeight="1" x14ac:dyDescent="0.3">
      <c r="A1086" s="103"/>
      <c r="B1086" s="103"/>
      <c r="C1086" s="103"/>
      <c r="D1086" s="103"/>
      <c r="E1086" s="72"/>
      <c r="F1086" s="72"/>
      <c r="G1086" s="72"/>
      <c r="H1086" s="72"/>
      <c r="I1086" s="72"/>
      <c r="J1086" s="72"/>
      <c r="K1086" s="72"/>
      <c r="L1086" s="72"/>
      <c r="M1086" s="72"/>
      <c r="N1086" s="72"/>
      <c r="O1086" s="72"/>
      <c r="P1086" s="72"/>
      <c r="Q1086" s="72"/>
      <c r="R1086" s="72"/>
      <c r="S1086" s="72"/>
      <c r="T1086" s="72"/>
      <c r="U1086" s="72"/>
      <c r="V1086" s="72"/>
      <c r="W1086" s="72"/>
      <c r="X1086" s="72"/>
      <c r="Y1086" s="72"/>
      <c r="Z1086" s="72"/>
    </row>
    <row r="1087" spans="1:26" ht="15.75" customHeight="1" x14ac:dyDescent="0.3">
      <c r="A1087" s="103"/>
      <c r="B1087" s="103"/>
      <c r="C1087" s="103"/>
      <c r="D1087" s="103"/>
      <c r="E1087" s="72"/>
      <c r="F1087" s="72"/>
      <c r="G1087" s="72"/>
      <c r="H1087" s="72"/>
      <c r="I1087" s="72"/>
      <c r="J1087" s="72"/>
      <c r="K1087" s="72"/>
      <c r="L1087" s="72"/>
      <c r="M1087" s="72"/>
      <c r="N1087" s="72"/>
      <c r="O1087" s="72"/>
      <c r="P1087" s="72"/>
      <c r="Q1087" s="72"/>
      <c r="R1087" s="72"/>
      <c r="S1087" s="72"/>
      <c r="T1087" s="72"/>
      <c r="U1087" s="72"/>
      <c r="V1087" s="72"/>
      <c r="W1087" s="72"/>
      <c r="X1087" s="72"/>
      <c r="Y1087" s="72"/>
      <c r="Z1087" s="72"/>
    </row>
    <row r="1088" spans="1:26" ht="15.75" customHeight="1" x14ac:dyDescent="0.3">
      <c r="A1088" s="103"/>
      <c r="B1088" s="103"/>
      <c r="C1088" s="103"/>
      <c r="D1088" s="103"/>
      <c r="E1088" s="72"/>
      <c r="F1088" s="72"/>
      <c r="G1088" s="72"/>
      <c r="H1088" s="72"/>
      <c r="I1088" s="72"/>
      <c r="J1088" s="72"/>
      <c r="K1088" s="72"/>
      <c r="L1088" s="72"/>
      <c r="M1088" s="72"/>
      <c r="N1088" s="72"/>
      <c r="O1088" s="72"/>
      <c r="P1088" s="72"/>
      <c r="Q1088" s="72"/>
      <c r="R1088" s="72"/>
      <c r="S1088" s="72"/>
      <c r="T1088" s="72"/>
      <c r="U1088" s="72"/>
      <c r="V1088" s="72"/>
      <c r="W1088" s="72"/>
      <c r="X1088" s="72"/>
      <c r="Y1088" s="72"/>
      <c r="Z1088" s="72"/>
    </row>
    <row r="1089" spans="1:26" ht="15.75" customHeight="1" x14ac:dyDescent="0.3">
      <c r="A1089" s="103"/>
      <c r="B1089" s="103"/>
      <c r="C1089" s="103"/>
      <c r="D1089" s="103"/>
      <c r="E1089" s="72"/>
      <c r="F1089" s="72"/>
      <c r="G1089" s="72"/>
      <c r="H1089" s="72"/>
      <c r="I1089" s="72"/>
      <c r="J1089" s="72"/>
      <c r="K1089" s="72"/>
      <c r="L1089" s="72"/>
      <c r="M1089" s="72"/>
      <c r="N1089" s="72"/>
      <c r="O1089" s="72"/>
      <c r="P1089" s="72"/>
      <c r="Q1089" s="72"/>
      <c r="R1089" s="72"/>
      <c r="S1089" s="72"/>
      <c r="T1089" s="72"/>
      <c r="U1089" s="72"/>
      <c r="V1089" s="72"/>
      <c r="W1089" s="72"/>
      <c r="X1089" s="72"/>
      <c r="Y1089" s="72"/>
      <c r="Z1089" s="72"/>
    </row>
    <row r="1090" spans="1:26" ht="15.75" customHeight="1" x14ac:dyDescent="0.3">
      <c r="A1090" s="103"/>
      <c r="B1090" s="103"/>
      <c r="C1090" s="103"/>
      <c r="D1090" s="103"/>
      <c r="E1090" s="72"/>
      <c r="F1090" s="72"/>
      <c r="G1090" s="72"/>
      <c r="H1090" s="72"/>
      <c r="I1090" s="72"/>
      <c r="J1090" s="72"/>
      <c r="K1090" s="72"/>
      <c r="L1090" s="72"/>
      <c r="M1090" s="72"/>
      <c r="N1090" s="72"/>
      <c r="O1090" s="72"/>
      <c r="P1090" s="72"/>
      <c r="Q1090" s="72"/>
      <c r="R1090" s="72"/>
      <c r="S1090" s="72"/>
      <c r="T1090" s="72"/>
      <c r="U1090" s="72"/>
      <c r="V1090" s="72"/>
      <c r="W1090" s="72"/>
      <c r="X1090" s="72"/>
      <c r="Y1090" s="72"/>
      <c r="Z1090" s="72"/>
    </row>
    <row r="1091" spans="1:26" ht="15.75" customHeight="1" x14ac:dyDescent="0.3">
      <c r="A1091" s="103"/>
      <c r="B1091" s="103"/>
      <c r="C1091" s="103"/>
      <c r="D1091" s="103"/>
      <c r="E1091" s="72"/>
      <c r="F1091" s="72"/>
      <c r="G1091" s="72"/>
      <c r="H1091" s="72"/>
      <c r="I1091" s="72"/>
      <c r="J1091" s="72"/>
      <c r="K1091" s="72"/>
      <c r="L1091" s="72"/>
      <c r="M1091" s="72"/>
      <c r="N1091" s="72"/>
      <c r="O1091" s="72"/>
      <c r="P1091" s="72"/>
      <c r="Q1091" s="72"/>
      <c r="R1091" s="72"/>
      <c r="S1091" s="72"/>
      <c r="T1091" s="72"/>
      <c r="U1091" s="72"/>
      <c r="V1091" s="72"/>
      <c r="W1091" s="72"/>
      <c r="X1091" s="72"/>
      <c r="Y1091" s="72"/>
      <c r="Z1091" s="72"/>
    </row>
    <row r="1092" spans="1:26" ht="15.75" customHeight="1" x14ac:dyDescent="0.3">
      <c r="A1092" s="103"/>
      <c r="B1092" s="103"/>
      <c r="C1092" s="103"/>
      <c r="D1092" s="103"/>
      <c r="E1092" s="72"/>
      <c r="F1092" s="72"/>
      <c r="G1092" s="72"/>
      <c r="H1092" s="72"/>
      <c r="I1092" s="72"/>
      <c r="J1092" s="72"/>
      <c r="K1092" s="72"/>
      <c r="L1092" s="72"/>
      <c r="M1092" s="72"/>
      <c r="N1092" s="72"/>
      <c r="O1092" s="72"/>
      <c r="P1092" s="72"/>
      <c r="Q1092" s="72"/>
      <c r="R1092" s="72"/>
      <c r="S1092" s="72"/>
      <c r="T1092" s="72"/>
      <c r="U1092" s="72"/>
      <c r="V1092" s="72"/>
      <c r="W1092" s="72"/>
      <c r="X1092" s="72"/>
      <c r="Y1092" s="72"/>
      <c r="Z1092" s="72"/>
    </row>
    <row r="1093" spans="1:26" ht="15.75" customHeight="1" x14ac:dyDescent="0.3">
      <c r="A1093" s="103"/>
      <c r="B1093" s="103"/>
      <c r="C1093" s="103"/>
      <c r="D1093" s="103"/>
      <c r="E1093" s="72"/>
      <c r="F1093" s="72"/>
      <c r="G1093" s="72"/>
      <c r="H1093" s="72"/>
      <c r="I1093" s="72"/>
      <c r="J1093" s="72"/>
      <c r="K1093" s="72"/>
      <c r="L1093" s="72"/>
      <c r="M1093" s="72"/>
      <c r="N1093" s="72"/>
      <c r="O1093" s="72"/>
      <c r="P1093" s="72"/>
      <c r="Q1093" s="72"/>
      <c r="R1093" s="72"/>
      <c r="S1093" s="72"/>
      <c r="T1093" s="72"/>
      <c r="U1093" s="72"/>
      <c r="V1093" s="72"/>
      <c r="W1093" s="72"/>
      <c r="X1093" s="72"/>
      <c r="Y1093" s="72"/>
      <c r="Z1093" s="72"/>
    </row>
    <row r="1094" spans="1:26" ht="15.75" customHeight="1" x14ac:dyDescent="0.3">
      <c r="A1094" s="103"/>
      <c r="B1094" s="103"/>
      <c r="C1094" s="103"/>
      <c r="D1094" s="103"/>
      <c r="E1094" s="72"/>
      <c r="F1094" s="72"/>
      <c r="G1094" s="72"/>
      <c r="H1094" s="72"/>
      <c r="I1094" s="72"/>
      <c r="J1094" s="72"/>
      <c r="K1094" s="72"/>
      <c r="L1094" s="72"/>
      <c r="M1094" s="72"/>
      <c r="N1094" s="72"/>
      <c r="O1094" s="72"/>
      <c r="P1094" s="72"/>
      <c r="Q1094" s="72"/>
      <c r="R1094" s="72"/>
      <c r="S1094" s="72"/>
      <c r="T1094" s="72"/>
      <c r="U1094" s="72"/>
      <c r="V1094" s="72"/>
      <c r="W1094" s="72"/>
      <c r="X1094" s="72"/>
      <c r="Y1094" s="72"/>
      <c r="Z1094" s="72"/>
    </row>
    <row r="1095" spans="1:26" ht="15.75" customHeight="1" x14ac:dyDescent="0.3">
      <c r="A1095" s="103"/>
      <c r="B1095" s="103"/>
      <c r="C1095" s="103"/>
      <c r="D1095" s="103"/>
      <c r="E1095" s="72"/>
      <c r="F1095" s="72"/>
      <c r="G1095" s="72"/>
      <c r="H1095" s="72"/>
      <c r="I1095" s="72"/>
      <c r="J1095" s="72"/>
      <c r="K1095" s="72"/>
      <c r="L1095" s="72"/>
      <c r="M1095" s="72"/>
      <c r="N1095" s="72"/>
      <c r="O1095" s="72"/>
      <c r="P1095" s="72"/>
      <c r="Q1095" s="72"/>
      <c r="R1095" s="72"/>
      <c r="S1095" s="72"/>
      <c r="T1095" s="72"/>
      <c r="U1095" s="72"/>
      <c r="V1095" s="72"/>
      <c r="W1095" s="72"/>
      <c r="X1095" s="72"/>
      <c r="Y1095" s="72"/>
      <c r="Z1095" s="72"/>
    </row>
    <row r="1096" spans="1:26" ht="15.75" customHeight="1" x14ac:dyDescent="0.3">
      <c r="A1096" s="103"/>
      <c r="B1096" s="103"/>
      <c r="C1096" s="103"/>
      <c r="D1096" s="103"/>
      <c r="E1096" s="72"/>
      <c r="F1096" s="72"/>
      <c r="G1096" s="72"/>
      <c r="H1096" s="72"/>
      <c r="I1096" s="72"/>
      <c r="J1096" s="72"/>
      <c r="K1096" s="72"/>
      <c r="L1096" s="72"/>
      <c r="M1096" s="72"/>
      <c r="N1096" s="72"/>
      <c r="O1096" s="72"/>
      <c r="P1096" s="72"/>
      <c r="Q1096" s="72"/>
      <c r="R1096" s="72"/>
      <c r="S1096" s="72"/>
      <c r="T1096" s="72"/>
      <c r="U1096" s="72"/>
      <c r="V1096" s="72"/>
      <c r="W1096" s="72"/>
      <c r="X1096" s="72"/>
      <c r="Y1096" s="72"/>
      <c r="Z1096" s="72"/>
    </row>
    <row r="1097" spans="1:26" ht="15.75" customHeight="1" x14ac:dyDescent="0.3">
      <c r="A1097" s="103"/>
      <c r="B1097" s="103"/>
      <c r="C1097" s="103"/>
      <c r="D1097" s="103"/>
      <c r="E1097" s="72"/>
      <c r="F1097" s="72"/>
      <c r="G1097" s="72"/>
      <c r="H1097" s="72"/>
      <c r="I1097" s="72"/>
      <c r="J1097" s="72"/>
      <c r="K1097" s="72"/>
      <c r="L1097" s="72"/>
      <c r="M1097" s="72"/>
      <c r="N1097" s="72"/>
      <c r="O1097" s="72"/>
      <c r="P1097" s="72"/>
      <c r="Q1097" s="72"/>
      <c r="R1097" s="72"/>
      <c r="S1097" s="72"/>
      <c r="T1097" s="72"/>
      <c r="U1097" s="72"/>
      <c r="V1097" s="72"/>
      <c r="W1097" s="72"/>
      <c r="X1097" s="72"/>
      <c r="Y1097" s="72"/>
      <c r="Z1097" s="72"/>
    </row>
    <row r="1098" spans="1:26" ht="15.75" customHeight="1" x14ac:dyDescent="0.3">
      <c r="A1098" s="103"/>
      <c r="B1098" s="103"/>
      <c r="C1098" s="103"/>
      <c r="D1098" s="103"/>
      <c r="E1098" s="72"/>
      <c r="F1098" s="72"/>
      <c r="G1098" s="72"/>
      <c r="H1098" s="72"/>
      <c r="I1098" s="72"/>
      <c r="J1098" s="72"/>
      <c r="K1098" s="72"/>
      <c r="L1098" s="72"/>
      <c r="M1098" s="72"/>
      <c r="N1098" s="72"/>
      <c r="O1098" s="72"/>
      <c r="P1098" s="72"/>
      <c r="Q1098" s="72"/>
      <c r="R1098" s="72"/>
      <c r="S1098" s="72"/>
      <c r="T1098" s="72"/>
      <c r="U1098" s="72"/>
      <c r="V1098" s="72"/>
      <c r="W1098" s="72"/>
      <c r="X1098" s="72"/>
      <c r="Y1098" s="72"/>
      <c r="Z1098" s="72"/>
    </row>
    <row r="1099" spans="1:26" ht="15.75" customHeight="1" x14ac:dyDescent="0.3">
      <c r="A1099" s="103"/>
      <c r="B1099" s="103"/>
      <c r="C1099" s="103"/>
      <c r="D1099" s="103"/>
      <c r="E1099" s="72"/>
      <c r="F1099" s="72"/>
      <c r="G1099" s="72"/>
      <c r="H1099" s="72"/>
      <c r="I1099" s="72"/>
      <c r="J1099" s="72"/>
      <c r="K1099" s="72"/>
      <c r="L1099" s="72"/>
      <c r="M1099" s="72"/>
      <c r="N1099" s="72"/>
      <c r="O1099" s="72"/>
      <c r="P1099" s="72"/>
      <c r="Q1099" s="72"/>
      <c r="R1099" s="72"/>
      <c r="S1099" s="72"/>
      <c r="T1099" s="72"/>
      <c r="U1099" s="72"/>
      <c r="V1099" s="72"/>
      <c r="W1099" s="72"/>
      <c r="X1099" s="72"/>
      <c r="Y1099" s="72"/>
      <c r="Z1099" s="72"/>
    </row>
    <row r="1100" spans="1:26" ht="15.75" customHeight="1" x14ac:dyDescent="0.3">
      <c r="A1100" s="103"/>
      <c r="B1100" s="103"/>
      <c r="C1100" s="103"/>
      <c r="D1100" s="103"/>
      <c r="E1100" s="72"/>
      <c r="F1100" s="72"/>
      <c r="G1100" s="72"/>
      <c r="H1100" s="72"/>
      <c r="I1100" s="72"/>
      <c r="J1100" s="72"/>
      <c r="K1100" s="72"/>
      <c r="L1100" s="72"/>
      <c r="M1100" s="72"/>
      <c r="N1100" s="72"/>
      <c r="O1100" s="72"/>
      <c r="P1100" s="72"/>
      <c r="Q1100" s="72"/>
      <c r="R1100" s="72"/>
      <c r="S1100" s="72"/>
      <c r="T1100" s="72"/>
      <c r="U1100" s="72"/>
      <c r="V1100" s="72"/>
      <c r="W1100" s="72"/>
      <c r="X1100" s="72"/>
      <c r="Y1100" s="72"/>
      <c r="Z1100" s="72"/>
    </row>
    <row r="1101" spans="1:26" ht="15.75" customHeight="1" x14ac:dyDescent="0.3">
      <c r="A1101" s="103"/>
      <c r="B1101" s="103"/>
      <c r="C1101" s="103"/>
      <c r="D1101" s="103"/>
      <c r="E1101" s="72"/>
      <c r="F1101" s="72"/>
      <c r="G1101" s="72"/>
      <c r="H1101" s="72"/>
      <c r="I1101" s="72"/>
      <c r="J1101" s="72"/>
      <c r="K1101" s="72"/>
      <c r="L1101" s="72"/>
      <c r="M1101" s="72"/>
      <c r="N1101" s="72"/>
      <c r="O1101" s="72"/>
      <c r="P1101" s="72"/>
      <c r="Q1101" s="72"/>
      <c r="R1101" s="72"/>
      <c r="S1101" s="72"/>
      <c r="T1101" s="72"/>
      <c r="U1101" s="72"/>
      <c r="V1101" s="72"/>
      <c r="W1101" s="72"/>
      <c r="X1101" s="72"/>
      <c r="Y1101" s="72"/>
      <c r="Z1101" s="72"/>
    </row>
    <row r="1102" spans="1:26" ht="15.75" customHeight="1" x14ac:dyDescent="0.3">
      <c r="A1102" s="103"/>
      <c r="B1102" s="103"/>
      <c r="C1102" s="103"/>
      <c r="D1102" s="103"/>
      <c r="E1102" s="72"/>
      <c r="F1102" s="72"/>
      <c r="G1102" s="72"/>
      <c r="H1102" s="72"/>
      <c r="I1102" s="72"/>
      <c r="J1102" s="72"/>
      <c r="K1102" s="72"/>
      <c r="L1102" s="72"/>
      <c r="M1102" s="72"/>
      <c r="N1102" s="72"/>
      <c r="O1102" s="72"/>
      <c r="P1102" s="72"/>
      <c r="Q1102" s="72"/>
      <c r="R1102" s="72"/>
      <c r="S1102" s="72"/>
      <c r="T1102" s="72"/>
      <c r="U1102" s="72"/>
      <c r="V1102" s="72"/>
      <c r="W1102" s="72"/>
      <c r="X1102" s="72"/>
      <c r="Y1102" s="72"/>
      <c r="Z1102" s="72"/>
    </row>
    <row r="1103" spans="1:26" ht="15.75" customHeight="1" x14ac:dyDescent="0.3">
      <c r="A1103" s="103"/>
      <c r="B1103" s="103"/>
      <c r="C1103" s="103"/>
      <c r="D1103" s="103"/>
      <c r="E1103" s="72"/>
      <c r="F1103" s="72"/>
      <c r="G1103" s="72"/>
      <c r="H1103" s="72"/>
      <c r="I1103" s="72"/>
      <c r="J1103" s="72"/>
      <c r="K1103" s="72"/>
      <c r="L1103" s="72"/>
      <c r="M1103" s="72"/>
      <c r="N1103" s="72"/>
      <c r="O1103" s="72"/>
      <c r="P1103" s="72"/>
      <c r="Q1103" s="72"/>
      <c r="R1103" s="72"/>
      <c r="S1103" s="72"/>
      <c r="T1103" s="72"/>
      <c r="U1103" s="72"/>
      <c r="V1103" s="72"/>
      <c r="W1103" s="72"/>
      <c r="X1103" s="72"/>
      <c r="Y1103" s="72"/>
      <c r="Z1103" s="72"/>
    </row>
    <row r="1104" spans="1:26" ht="15.75" customHeight="1" x14ac:dyDescent="0.3">
      <c r="A1104" s="103"/>
      <c r="B1104" s="103"/>
      <c r="C1104" s="103"/>
      <c r="D1104" s="103"/>
      <c r="E1104" s="72"/>
      <c r="F1104" s="72"/>
      <c r="G1104" s="72"/>
      <c r="H1104" s="72"/>
      <c r="I1104" s="72"/>
      <c r="J1104" s="72"/>
      <c r="K1104" s="72"/>
      <c r="L1104" s="72"/>
      <c r="M1104" s="72"/>
      <c r="N1104" s="72"/>
      <c r="O1104" s="72"/>
      <c r="P1104" s="72"/>
      <c r="Q1104" s="72"/>
      <c r="R1104" s="72"/>
      <c r="S1104" s="72"/>
      <c r="T1104" s="72"/>
      <c r="U1104" s="72"/>
      <c r="V1104" s="72"/>
      <c r="W1104" s="72"/>
      <c r="X1104" s="72"/>
      <c r="Y1104" s="72"/>
      <c r="Z1104" s="72"/>
    </row>
    <row r="1105" spans="1:26" ht="15.75" customHeight="1" x14ac:dyDescent="0.3">
      <c r="A1105" s="103"/>
      <c r="B1105" s="103"/>
      <c r="C1105" s="103"/>
      <c r="D1105" s="103"/>
      <c r="E1105" s="72"/>
      <c r="F1105" s="72"/>
      <c r="G1105" s="72"/>
      <c r="H1105" s="72"/>
      <c r="I1105" s="72"/>
      <c r="J1105" s="72"/>
      <c r="K1105" s="72"/>
      <c r="L1105" s="72"/>
      <c r="M1105" s="72"/>
      <c r="N1105" s="72"/>
      <c r="O1105" s="72"/>
      <c r="P1105" s="72"/>
      <c r="Q1105" s="72"/>
      <c r="R1105" s="72"/>
      <c r="S1105" s="72"/>
      <c r="T1105" s="72"/>
      <c r="U1105" s="72"/>
      <c r="V1105" s="72"/>
      <c r="W1105" s="72"/>
      <c r="X1105" s="72"/>
      <c r="Y1105" s="72"/>
      <c r="Z1105" s="72"/>
    </row>
    <row r="1106" spans="1:26" ht="15.75" customHeight="1" x14ac:dyDescent="0.3">
      <c r="A1106" s="103"/>
      <c r="B1106" s="103"/>
      <c r="C1106" s="103"/>
      <c r="D1106" s="103"/>
      <c r="E1106" s="72"/>
      <c r="F1106" s="72"/>
      <c r="G1106" s="72"/>
      <c r="H1106" s="72"/>
      <c r="I1106" s="72"/>
      <c r="J1106" s="72"/>
      <c r="K1106" s="72"/>
      <c r="L1106" s="72"/>
      <c r="M1106" s="72"/>
      <c r="N1106" s="72"/>
      <c r="O1106" s="72"/>
      <c r="P1106" s="72"/>
      <c r="Q1106" s="72"/>
      <c r="R1106" s="72"/>
      <c r="S1106" s="72"/>
      <c r="T1106" s="72"/>
      <c r="U1106" s="72"/>
      <c r="V1106" s="72"/>
      <c r="W1106" s="72"/>
      <c r="X1106" s="72"/>
      <c r="Y1106" s="72"/>
      <c r="Z1106" s="72"/>
    </row>
    <row r="1107" spans="1:26" ht="15.75" customHeight="1" x14ac:dyDescent="0.3">
      <c r="A1107" s="103"/>
      <c r="B1107" s="103"/>
      <c r="C1107" s="103"/>
      <c r="D1107" s="103"/>
      <c r="E1107" s="72"/>
      <c r="F1107" s="72"/>
      <c r="G1107" s="72"/>
      <c r="H1107" s="72"/>
      <c r="I1107" s="72"/>
      <c r="J1107" s="72"/>
      <c r="K1107" s="72"/>
      <c r="L1107" s="72"/>
      <c r="M1107" s="72"/>
      <c r="N1107" s="72"/>
      <c r="O1107" s="72"/>
      <c r="P1107" s="72"/>
      <c r="Q1107" s="72"/>
      <c r="R1107" s="72"/>
      <c r="S1107" s="72"/>
      <c r="T1107" s="72"/>
      <c r="U1107" s="72"/>
      <c r="V1107" s="72"/>
      <c r="W1107" s="72"/>
      <c r="X1107" s="72"/>
      <c r="Y1107" s="72"/>
      <c r="Z1107" s="72"/>
    </row>
    <row r="1108" spans="1:26" ht="15.75" customHeight="1" x14ac:dyDescent="0.3">
      <c r="A1108" s="103"/>
      <c r="B1108" s="103"/>
      <c r="C1108" s="103"/>
      <c r="D1108" s="103"/>
      <c r="E1108" s="72"/>
      <c r="F1108" s="72"/>
      <c r="G1108" s="72"/>
      <c r="H1108" s="72"/>
      <c r="I1108" s="72"/>
      <c r="J1108" s="72"/>
      <c r="K1108" s="72"/>
      <c r="L1108" s="72"/>
      <c r="M1108" s="72"/>
      <c r="N1108" s="72"/>
      <c r="O1108" s="72"/>
      <c r="P1108" s="72"/>
      <c r="Q1108" s="72"/>
      <c r="R1108" s="72"/>
      <c r="S1108" s="72"/>
      <c r="T1108" s="72"/>
      <c r="U1108" s="72"/>
      <c r="V1108" s="72"/>
      <c r="W1108" s="72"/>
      <c r="X1108" s="72"/>
      <c r="Y1108" s="72"/>
      <c r="Z1108" s="72"/>
    </row>
    <row r="1109" spans="1:26" ht="15.75" customHeight="1" x14ac:dyDescent="0.3">
      <c r="A1109" s="103"/>
      <c r="B1109" s="103"/>
      <c r="C1109" s="103"/>
      <c r="D1109" s="103"/>
      <c r="E1109" s="72"/>
      <c r="F1109" s="72"/>
      <c r="G1109" s="72"/>
      <c r="H1109" s="72"/>
      <c r="I1109" s="72"/>
      <c r="J1109" s="72"/>
      <c r="K1109" s="72"/>
      <c r="L1109" s="72"/>
      <c r="M1109" s="72"/>
      <c r="N1109" s="72"/>
      <c r="O1109" s="72"/>
      <c r="P1109" s="72"/>
      <c r="Q1109" s="72"/>
      <c r="R1109" s="72"/>
      <c r="S1109" s="72"/>
      <c r="T1109" s="72"/>
      <c r="U1109" s="72"/>
      <c r="V1109" s="72"/>
      <c r="W1109" s="72"/>
      <c r="X1109" s="72"/>
      <c r="Y1109" s="72"/>
      <c r="Z1109" s="72"/>
    </row>
    <row r="1110" spans="1:26" ht="15.75" customHeight="1" x14ac:dyDescent="0.3">
      <c r="A1110" s="103"/>
      <c r="B1110" s="103"/>
      <c r="C1110" s="103"/>
      <c r="D1110" s="103"/>
      <c r="E1110" s="72"/>
      <c r="F1110" s="72"/>
      <c r="G1110" s="72"/>
      <c r="H1110" s="72"/>
      <c r="I1110" s="72"/>
      <c r="J1110" s="72"/>
      <c r="K1110" s="72"/>
      <c r="L1110" s="72"/>
      <c r="M1110" s="72"/>
      <c r="N1110" s="72"/>
      <c r="O1110" s="72"/>
      <c r="P1110" s="72"/>
      <c r="Q1110" s="72"/>
      <c r="R1110" s="72"/>
      <c r="S1110" s="72"/>
      <c r="T1110" s="72"/>
      <c r="U1110" s="72"/>
      <c r="V1110" s="72"/>
      <c r="W1110" s="72"/>
      <c r="X1110" s="72"/>
      <c r="Y1110" s="72"/>
      <c r="Z1110" s="72"/>
    </row>
    <row r="1111" spans="1:26" ht="15.75" customHeight="1" x14ac:dyDescent="0.3">
      <c r="A1111" s="103"/>
      <c r="B1111" s="103"/>
      <c r="C1111" s="103"/>
      <c r="D1111" s="103"/>
      <c r="E1111" s="72"/>
      <c r="F1111" s="72"/>
      <c r="G1111" s="72"/>
      <c r="H1111" s="72"/>
      <c r="I1111" s="72"/>
      <c r="J1111" s="72"/>
      <c r="K1111" s="72"/>
      <c r="L1111" s="72"/>
      <c r="M1111" s="72"/>
      <c r="N1111" s="72"/>
      <c r="O1111" s="72"/>
      <c r="P1111" s="72"/>
      <c r="Q1111" s="72"/>
      <c r="R1111" s="72"/>
      <c r="S1111" s="72"/>
      <c r="T1111" s="72"/>
      <c r="U1111" s="72"/>
      <c r="V1111" s="72"/>
      <c r="W1111" s="72"/>
      <c r="X1111" s="72"/>
      <c r="Y1111" s="72"/>
      <c r="Z1111" s="72"/>
    </row>
    <row r="1112" spans="1:26" ht="15.75" customHeight="1" x14ac:dyDescent="0.3">
      <c r="A1112" s="103"/>
      <c r="B1112" s="103"/>
      <c r="C1112" s="103"/>
      <c r="D1112" s="103"/>
      <c r="E1112" s="72"/>
      <c r="F1112" s="72"/>
      <c r="G1112" s="72"/>
      <c r="H1112" s="72"/>
      <c r="I1112" s="72"/>
      <c r="J1112" s="72"/>
      <c r="K1112" s="72"/>
      <c r="L1112" s="72"/>
      <c r="M1112" s="72"/>
      <c r="N1112" s="72"/>
      <c r="O1112" s="72"/>
      <c r="P1112" s="72"/>
      <c r="Q1112" s="72"/>
      <c r="R1112" s="72"/>
      <c r="S1112" s="72"/>
      <c r="T1112" s="72"/>
      <c r="U1112" s="72"/>
      <c r="V1112" s="72"/>
      <c r="W1112" s="72"/>
      <c r="X1112" s="72"/>
      <c r="Y1112" s="72"/>
      <c r="Z1112" s="72"/>
    </row>
    <row r="1113" spans="1:26" ht="15.75" customHeight="1" x14ac:dyDescent="0.3">
      <c r="A1113" s="103"/>
      <c r="B1113" s="103"/>
      <c r="C1113" s="103"/>
      <c r="D1113" s="103"/>
      <c r="E1113" s="72"/>
      <c r="F1113" s="72"/>
      <c r="G1113" s="72"/>
      <c r="H1113" s="72"/>
      <c r="I1113" s="72"/>
      <c r="J1113" s="72"/>
      <c r="K1113" s="72"/>
      <c r="L1113" s="72"/>
      <c r="M1113" s="72"/>
      <c r="N1113" s="72"/>
      <c r="O1113" s="72"/>
      <c r="P1113" s="72"/>
      <c r="Q1113" s="72"/>
      <c r="R1113" s="72"/>
      <c r="S1113" s="72"/>
      <c r="T1113" s="72"/>
      <c r="U1113" s="72"/>
      <c r="V1113" s="72"/>
      <c r="W1113" s="72"/>
      <c r="X1113" s="72"/>
      <c r="Y1113" s="72"/>
      <c r="Z1113" s="72"/>
    </row>
    <row r="1114" spans="1:26" ht="15.75" customHeight="1" x14ac:dyDescent="0.3">
      <c r="A1114" s="103"/>
      <c r="B1114" s="103"/>
      <c r="C1114" s="103"/>
      <c r="D1114" s="103"/>
      <c r="E1114" s="72"/>
      <c r="F1114" s="72"/>
      <c r="G1114" s="72"/>
      <c r="H1114" s="72"/>
      <c r="I1114" s="72"/>
      <c r="J1114" s="72"/>
      <c r="K1114" s="72"/>
      <c r="L1114" s="72"/>
      <c r="M1114" s="72"/>
      <c r="N1114" s="72"/>
      <c r="O1114" s="72"/>
      <c r="P1114" s="72"/>
      <c r="Q1114" s="72"/>
      <c r="R1114" s="72"/>
      <c r="S1114" s="72"/>
      <c r="T1114" s="72"/>
      <c r="U1114" s="72"/>
      <c r="V1114" s="72"/>
      <c r="W1114" s="72"/>
      <c r="X1114" s="72"/>
      <c r="Y1114" s="72"/>
      <c r="Z1114" s="72"/>
    </row>
    <row r="1115" spans="1:26" ht="15.75" customHeight="1" x14ac:dyDescent="0.3">
      <c r="A1115" s="103"/>
      <c r="B1115" s="103"/>
      <c r="C1115" s="103"/>
      <c r="D1115" s="103"/>
      <c r="E1115" s="72"/>
      <c r="F1115" s="72"/>
      <c r="G1115" s="72"/>
      <c r="H1115" s="72"/>
      <c r="I1115" s="72"/>
      <c r="J1115" s="72"/>
      <c r="K1115" s="72"/>
      <c r="L1115" s="72"/>
      <c r="M1115" s="72"/>
      <c r="N1115" s="72"/>
      <c r="O1115" s="72"/>
      <c r="P1115" s="72"/>
      <c r="Q1115" s="72"/>
      <c r="R1115" s="72"/>
      <c r="S1115" s="72"/>
      <c r="T1115" s="72"/>
      <c r="U1115" s="72"/>
      <c r="V1115" s="72"/>
      <c r="W1115" s="72"/>
      <c r="X1115" s="72"/>
      <c r="Y1115" s="72"/>
      <c r="Z1115" s="72"/>
    </row>
    <row r="1116" spans="1:26" ht="15.75" customHeight="1" x14ac:dyDescent="0.3">
      <c r="A1116" s="103"/>
      <c r="B1116" s="103"/>
      <c r="C1116" s="103"/>
      <c r="D1116" s="103"/>
      <c r="E1116" s="72"/>
      <c r="F1116" s="72"/>
      <c r="G1116" s="72"/>
      <c r="H1116" s="72"/>
      <c r="I1116" s="72"/>
      <c r="J1116" s="72"/>
      <c r="K1116" s="72"/>
      <c r="L1116" s="72"/>
      <c r="M1116" s="72"/>
      <c r="N1116" s="72"/>
      <c r="O1116" s="72"/>
      <c r="P1116" s="72"/>
      <c r="Q1116" s="72"/>
      <c r="R1116" s="72"/>
      <c r="S1116" s="72"/>
      <c r="T1116" s="72"/>
      <c r="U1116" s="72"/>
      <c r="V1116" s="72"/>
      <c r="W1116" s="72"/>
      <c r="X1116" s="72"/>
      <c r="Y1116" s="72"/>
      <c r="Z1116" s="72"/>
    </row>
    <row r="1117" spans="1:26" ht="15.75" customHeight="1" x14ac:dyDescent="0.3">
      <c r="A1117" s="103"/>
      <c r="B1117" s="103"/>
      <c r="C1117" s="103"/>
      <c r="D1117" s="103"/>
      <c r="E1117" s="72"/>
      <c r="F1117" s="72"/>
      <c r="G1117" s="72"/>
      <c r="H1117" s="72"/>
      <c r="I1117" s="72"/>
      <c r="J1117" s="72"/>
      <c r="K1117" s="72"/>
      <c r="L1117" s="72"/>
      <c r="M1117" s="72"/>
      <c r="N1117" s="72"/>
      <c r="O1117" s="72"/>
      <c r="P1117" s="72"/>
      <c r="Q1117" s="72"/>
      <c r="R1117" s="72"/>
      <c r="S1117" s="72"/>
      <c r="T1117" s="72"/>
      <c r="U1117" s="72"/>
      <c r="V1117" s="72"/>
      <c r="W1117" s="72"/>
      <c r="X1117" s="72"/>
      <c r="Y1117" s="72"/>
      <c r="Z1117" s="72"/>
    </row>
    <row r="1118" spans="1:26" ht="15.75" customHeight="1" x14ac:dyDescent="0.3">
      <c r="A1118" s="103"/>
      <c r="B1118" s="103"/>
      <c r="C1118" s="103"/>
      <c r="D1118" s="103"/>
      <c r="E1118" s="72"/>
      <c r="F1118" s="72"/>
      <c r="G1118" s="72"/>
      <c r="H1118" s="72"/>
      <c r="I1118" s="72"/>
      <c r="J1118" s="72"/>
      <c r="K1118" s="72"/>
      <c r="L1118" s="72"/>
      <c r="M1118" s="72"/>
      <c r="N1118" s="72"/>
      <c r="O1118" s="72"/>
      <c r="P1118" s="72"/>
      <c r="Q1118" s="72"/>
      <c r="R1118" s="72"/>
      <c r="S1118" s="72"/>
      <c r="T1118" s="72"/>
      <c r="U1118" s="72"/>
      <c r="V1118" s="72"/>
      <c r="W1118" s="72"/>
      <c r="X1118" s="72"/>
      <c r="Y1118" s="72"/>
      <c r="Z1118" s="72"/>
    </row>
    <row r="1119" spans="1:26" ht="15.75" customHeight="1" x14ac:dyDescent="0.3">
      <c r="A1119" s="103"/>
      <c r="B1119" s="103"/>
      <c r="C1119" s="103"/>
      <c r="D1119" s="103"/>
      <c r="E1119" s="72"/>
      <c r="F1119" s="72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72"/>
      <c r="T1119" s="72"/>
      <c r="U1119" s="72"/>
      <c r="V1119" s="72"/>
      <c r="W1119" s="72"/>
      <c r="X1119" s="72"/>
      <c r="Y1119" s="72"/>
      <c r="Z1119" s="72"/>
    </row>
    <row r="1120" spans="1:26" ht="15.75" customHeight="1" x14ac:dyDescent="0.3">
      <c r="A1120" s="103"/>
      <c r="B1120" s="103"/>
      <c r="C1120" s="103"/>
      <c r="D1120" s="103"/>
      <c r="E1120" s="72"/>
      <c r="F1120" s="72"/>
      <c r="G1120" s="72"/>
      <c r="H1120" s="72"/>
      <c r="I1120" s="72"/>
      <c r="J1120" s="72"/>
      <c r="K1120" s="72"/>
      <c r="L1120" s="72"/>
      <c r="M1120" s="72"/>
      <c r="N1120" s="72"/>
      <c r="O1120" s="72"/>
      <c r="P1120" s="72"/>
      <c r="Q1120" s="72"/>
      <c r="R1120" s="72"/>
      <c r="S1120" s="72"/>
      <c r="T1120" s="72"/>
      <c r="U1120" s="72"/>
      <c r="V1120" s="72"/>
      <c r="W1120" s="72"/>
      <c r="X1120" s="72"/>
      <c r="Y1120" s="72"/>
      <c r="Z1120" s="72"/>
    </row>
    <row r="1121" spans="1:26" ht="15.75" customHeight="1" x14ac:dyDescent="0.3">
      <c r="A1121" s="103"/>
      <c r="B1121" s="103"/>
      <c r="C1121" s="103"/>
      <c r="D1121" s="103"/>
      <c r="E1121" s="72"/>
      <c r="F1121" s="72"/>
      <c r="G1121" s="72"/>
      <c r="H1121" s="72"/>
      <c r="I1121" s="72"/>
      <c r="J1121" s="72"/>
      <c r="K1121" s="72"/>
      <c r="L1121" s="72"/>
      <c r="M1121" s="72"/>
      <c r="N1121" s="72"/>
      <c r="O1121" s="72"/>
      <c r="P1121" s="72"/>
      <c r="Q1121" s="72"/>
      <c r="R1121" s="72"/>
      <c r="S1121" s="72"/>
      <c r="T1121" s="72"/>
      <c r="U1121" s="72"/>
      <c r="V1121" s="72"/>
      <c r="W1121" s="72"/>
      <c r="X1121" s="72"/>
      <c r="Y1121" s="72"/>
      <c r="Z1121" s="72"/>
    </row>
    <row r="1122" spans="1:26" ht="15.75" customHeight="1" x14ac:dyDescent="0.3">
      <c r="A1122" s="103"/>
      <c r="B1122" s="103"/>
      <c r="C1122" s="103"/>
      <c r="D1122" s="103"/>
      <c r="E1122" s="72"/>
      <c r="F1122" s="72"/>
      <c r="G1122" s="72"/>
      <c r="H1122" s="72"/>
      <c r="I1122" s="72"/>
      <c r="J1122" s="72"/>
      <c r="K1122" s="72"/>
      <c r="L1122" s="72"/>
      <c r="M1122" s="72"/>
      <c r="N1122" s="72"/>
      <c r="O1122" s="72"/>
      <c r="P1122" s="72"/>
      <c r="Q1122" s="72"/>
      <c r="R1122" s="72"/>
      <c r="S1122" s="72"/>
      <c r="T1122" s="72"/>
      <c r="U1122" s="72"/>
      <c r="V1122" s="72"/>
      <c r="W1122" s="72"/>
      <c r="X1122" s="72"/>
      <c r="Y1122" s="72"/>
      <c r="Z1122" s="72"/>
    </row>
    <row r="1123" spans="1:26" ht="15.75" customHeight="1" x14ac:dyDescent="0.3">
      <c r="A1123" s="103"/>
      <c r="B1123" s="103"/>
      <c r="C1123" s="103"/>
      <c r="D1123" s="103"/>
      <c r="E1123" s="72"/>
      <c r="F1123" s="72"/>
      <c r="G1123" s="72"/>
      <c r="H1123" s="72"/>
      <c r="I1123" s="72"/>
      <c r="J1123" s="72"/>
      <c r="K1123" s="72"/>
      <c r="L1123" s="72"/>
      <c r="M1123" s="72"/>
      <c r="N1123" s="72"/>
      <c r="O1123" s="72"/>
      <c r="P1123" s="72"/>
      <c r="Q1123" s="72"/>
      <c r="R1123" s="72"/>
      <c r="S1123" s="72"/>
      <c r="T1123" s="72"/>
      <c r="U1123" s="72"/>
      <c r="V1123" s="72"/>
      <c r="W1123" s="72"/>
      <c r="X1123" s="72"/>
      <c r="Y1123" s="72"/>
      <c r="Z1123" s="72"/>
    </row>
    <row r="1124" spans="1:26" ht="15.75" customHeight="1" x14ac:dyDescent="0.3">
      <c r="A1124" s="103"/>
      <c r="B1124" s="103"/>
      <c r="C1124" s="103"/>
      <c r="D1124" s="103"/>
      <c r="E1124" s="72"/>
      <c r="F1124" s="72"/>
      <c r="G1124" s="72"/>
      <c r="H1124" s="72"/>
      <c r="I1124" s="72"/>
      <c r="J1124" s="72"/>
      <c r="K1124" s="72"/>
      <c r="L1124" s="72"/>
      <c r="M1124" s="72"/>
      <c r="N1124" s="72"/>
      <c r="O1124" s="72"/>
      <c r="P1124" s="72"/>
      <c r="Q1124" s="72"/>
      <c r="R1124" s="72"/>
      <c r="S1124" s="72"/>
      <c r="T1124" s="72"/>
      <c r="U1124" s="72"/>
      <c r="V1124" s="72"/>
      <c r="W1124" s="72"/>
      <c r="X1124" s="72"/>
      <c r="Y1124" s="72"/>
      <c r="Z1124" s="72"/>
    </row>
    <row r="1125" spans="1:26" ht="15.75" customHeight="1" x14ac:dyDescent="0.3">
      <c r="A1125" s="103"/>
      <c r="B1125" s="103"/>
      <c r="C1125" s="103"/>
      <c r="D1125" s="103"/>
      <c r="E1125" s="72"/>
      <c r="F1125" s="72"/>
      <c r="G1125" s="72"/>
      <c r="H1125" s="72"/>
      <c r="I1125" s="72"/>
      <c r="J1125" s="72"/>
      <c r="K1125" s="72"/>
      <c r="L1125" s="72"/>
      <c r="M1125" s="72"/>
      <c r="N1125" s="72"/>
      <c r="O1125" s="72"/>
      <c r="P1125" s="72"/>
      <c r="Q1125" s="72"/>
      <c r="R1125" s="72"/>
      <c r="S1125" s="72"/>
      <c r="T1125" s="72"/>
      <c r="U1125" s="72"/>
      <c r="V1125" s="72"/>
      <c r="W1125" s="72"/>
      <c r="X1125" s="72"/>
      <c r="Y1125" s="72"/>
      <c r="Z1125" s="72"/>
    </row>
    <row r="1126" spans="1:26" ht="15.75" customHeight="1" x14ac:dyDescent="0.3">
      <c r="A1126" s="103"/>
      <c r="B1126" s="103"/>
      <c r="C1126" s="103"/>
      <c r="D1126" s="103"/>
      <c r="E1126" s="72"/>
      <c r="F1126" s="72"/>
      <c r="G1126" s="72"/>
      <c r="H1126" s="72"/>
      <c r="I1126" s="72"/>
      <c r="J1126" s="72"/>
      <c r="K1126" s="72"/>
      <c r="L1126" s="72"/>
      <c r="M1126" s="72"/>
      <c r="N1126" s="72"/>
      <c r="O1126" s="72"/>
      <c r="P1126" s="72"/>
      <c r="Q1126" s="72"/>
      <c r="R1126" s="72"/>
      <c r="S1126" s="72"/>
      <c r="T1126" s="72"/>
      <c r="U1126" s="72"/>
      <c r="V1126" s="72"/>
      <c r="W1126" s="72"/>
      <c r="X1126" s="72"/>
      <c r="Y1126" s="72"/>
      <c r="Z1126" s="72"/>
    </row>
    <row r="1127" spans="1:26" ht="15.75" customHeight="1" x14ac:dyDescent="0.3">
      <c r="A1127" s="103"/>
      <c r="B1127" s="103"/>
      <c r="C1127" s="103"/>
      <c r="D1127" s="103"/>
      <c r="E1127" s="72"/>
      <c r="F1127" s="72"/>
      <c r="G1127" s="72"/>
      <c r="H1127" s="72"/>
      <c r="I1127" s="72"/>
      <c r="J1127" s="72"/>
      <c r="K1127" s="72"/>
      <c r="L1127" s="72"/>
      <c r="M1127" s="72"/>
      <c r="N1127" s="72"/>
      <c r="O1127" s="72"/>
      <c r="P1127" s="72"/>
      <c r="Q1127" s="72"/>
      <c r="R1127" s="72"/>
      <c r="S1127" s="72"/>
      <c r="T1127" s="72"/>
      <c r="U1127" s="72"/>
      <c r="V1127" s="72"/>
      <c r="W1127" s="72"/>
      <c r="X1127" s="72"/>
      <c r="Y1127" s="72"/>
      <c r="Z1127" s="72"/>
    </row>
    <row r="1128" spans="1:26" ht="15.75" customHeight="1" x14ac:dyDescent="0.3">
      <c r="A1128" s="103"/>
      <c r="B1128" s="103"/>
      <c r="C1128" s="103"/>
      <c r="D1128" s="103"/>
      <c r="E1128" s="72"/>
      <c r="F1128" s="72"/>
      <c r="G1128" s="72"/>
      <c r="H1128" s="72"/>
      <c r="I1128" s="72"/>
      <c r="J1128" s="72"/>
      <c r="K1128" s="72"/>
      <c r="L1128" s="72"/>
      <c r="M1128" s="72"/>
      <c r="N1128" s="72"/>
      <c r="O1128" s="72"/>
      <c r="P1128" s="72"/>
      <c r="Q1128" s="72"/>
      <c r="R1128" s="72"/>
      <c r="S1128" s="72"/>
      <c r="T1128" s="72"/>
      <c r="U1128" s="72"/>
      <c r="V1128" s="72"/>
      <c r="W1128" s="72"/>
      <c r="X1128" s="72"/>
      <c r="Y1128" s="72"/>
      <c r="Z1128" s="72"/>
    </row>
    <row r="1129" spans="1:26" ht="15.75" customHeight="1" x14ac:dyDescent="0.3">
      <c r="A1129" s="103"/>
      <c r="B1129" s="103"/>
      <c r="C1129" s="103"/>
      <c r="D1129" s="103"/>
      <c r="E1129" s="72"/>
      <c r="F1129" s="72"/>
      <c r="G1129" s="72"/>
      <c r="H1129" s="72"/>
      <c r="I1129" s="72"/>
      <c r="J1129" s="72"/>
      <c r="K1129" s="72"/>
      <c r="L1129" s="72"/>
      <c r="M1129" s="72"/>
      <c r="N1129" s="72"/>
      <c r="O1129" s="72"/>
      <c r="P1129" s="72"/>
      <c r="Q1129" s="72"/>
      <c r="R1129" s="72"/>
      <c r="S1129" s="72"/>
      <c r="T1129" s="72"/>
      <c r="U1129" s="72"/>
      <c r="V1129" s="72"/>
      <c r="W1129" s="72"/>
      <c r="X1129" s="72"/>
      <c r="Y1129" s="72"/>
      <c r="Z1129" s="72"/>
    </row>
    <row r="1130" spans="1:26" ht="15.75" customHeight="1" x14ac:dyDescent="0.3">
      <c r="A1130" s="103"/>
      <c r="B1130" s="103"/>
      <c r="C1130" s="103"/>
      <c r="D1130" s="103"/>
      <c r="E1130" s="72"/>
      <c r="F1130" s="72"/>
      <c r="G1130" s="72"/>
      <c r="H1130" s="72"/>
      <c r="I1130" s="72"/>
      <c r="J1130" s="72"/>
      <c r="K1130" s="72"/>
      <c r="L1130" s="72"/>
      <c r="M1130" s="72"/>
      <c r="N1130" s="72"/>
      <c r="O1130" s="72"/>
      <c r="P1130" s="72"/>
      <c r="Q1130" s="72"/>
      <c r="R1130" s="72"/>
      <c r="S1130" s="72"/>
      <c r="T1130" s="72"/>
      <c r="U1130" s="72"/>
      <c r="V1130" s="72"/>
      <c r="W1130" s="72"/>
      <c r="X1130" s="72"/>
      <c r="Y1130" s="72"/>
      <c r="Z1130" s="72"/>
    </row>
    <row r="1131" spans="1:26" ht="15.75" customHeight="1" x14ac:dyDescent="0.3">
      <c r="A1131" s="103"/>
      <c r="B1131" s="103"/>
      <c r="C1131" s="103"/>
      <c r="D1131" s="103"/>
      <c r="E1131" s="72"/>
      <c r="F1131" s="72"/>
      <c r="G1131" s="72"/>
      <c r="H1131" s="72"/>
      <c r="I1131" s="72"/>
      <c r="J1131" s="72"/>
      <c r="K1131" s="72"/>
      <c r="L1131" s="72"/>
      <c r="M1131" s="72"/>
      <c r="N1131" s="72"/>
      <c r="O1131" s="72"/>
      <c r="P1131" s="72"/>
      <c r="Q1131" s="72"/>
      <c r="R1131" s="72"/>
      <c r="S1131" s="72"/>
      <c r="T1131" s="72"/>
      <c r="U1131" s="72"/>
      <c r="V1131" s="72"/>
      <c r="W1131" s="72"/>
      <c r="X1131" s="72"/>
      <c r="Y1131" s="72"/>
      <c r="Z1131" s="72"/>
    </row>
    <row r="1132" spans="1:26" ht="15.75" customHeight="1" x14ac:dyDescent="0.3">
      <c r="A1132" s="103"/>
      <c r="B1132" s="103"/>
      <c r="C1132" s="103"/>
      <c r="D1132" s="103"/>
      <c r="E1132" s="72"/>
      <c r="F1132" s="72"/>
      <c r="G1132" s="72"/>
      <c r="H1132" s="72"/>
      <c r="I1132" s="72"/>
      <c r="J1132" s="72"/>
      <c r="K1132" s="72"/>
      <c r="L1132" s="72"/>
      <c r="M1132" s="72"/>
      <c r="N1132" s="72"/>
      <c r="O1132" s="72"/>
      <c r="P1132" s="72"/>
      <c r="Q1132" s="72"/>
      <c r="R1132" s="72"/>
      <c r="S1132" s="72"/>
      <c r="T1132" s="72"/>
      <c r="U1132" s="72"/>
      <c r="V1132" s="72"/>
      <c r="W1132" s="72"/>
      <c r="X1132" s="72"/>
      <c r="Y1132" s="72"/>
      <c r="Z1132" s="72"/>
    </row>
    <row r="1133" spans="1:26" ht="15.75" customHeight="1" x14ac:dyDescent="0.3">
      <c r="A1133" s="103"/>
      <c r="B1133" s="103"/>
      <c r="C1133" s="103"/>
      <c r="D1133" s="103"/>
      <c r="E1133" s="72"/>
      <c r="F1133" s="72"/>
      <c r="G1133" s="72"/>
      <c r="H1133" s="72"/>
      <c r="I1133" s="72"/>
      <c r="J1133" s="72"/>
      <c r="K1133" s="72"/>
      <c r="L1133" s="72"/>
      <c r="M1133" s="72"/>
      <c r="N1133" s="72"/>
      <c r="O1133" s="72"/>
      <c r="P1133" s="72"/>
      <c r="Q1133" s="72"/>
      <c r="R1133" s="72"/>
      <c r="S1133" s="72"/>
      <c r="T1133" s="72"/>
      <c r="U1133" s="72"/>
      <c r="V1133" s="72"/>
      <c r="W1133" s="72"/>
      <c r="X1133" s="72"/>
      <c r="Y1133" s="72"/>
      <c r="Z1133" s="72"/>
    </row>
    <row r="1134" spans="1:26" ht="15.75" customHeight="1" x14ac:dyDescent="0.3">
      <c r="A1134" s="103"/>
      <c r="B1134" s="103"/>
      <c r="C1134" s="103"/>
      <c r="D1134" s="103"/>
      <c r="E1134" s="72"/>
      <c r="F1134" s="72"/>
      <c r="G1134" s="72"/>
      <c r="H1134" s="72"/>
      <c r="I1134" s="72"/>
      <c r="J1134" s="72"/>
      <c r="K1134" s="72"/>
      <c r="L1134" s="72"/>
      <c r="M1134" s="72"/>
      <c r="N1134" s="72"/>
      <c r="O1134" s="72"/>
      <c r="P1134" s="72"/>
      <c r="Q1134" s="72"/>
      <c r="R1134" s="72"/>
      <c r="S1134" s="72"/>
      <c r="T1134" s="72"/>
      <c r="U1134" s="72"/>
      <c r="V1134" s="72"/>
      <c r="W1134" s="72"/>
      <c r="X1134" s="72"/>
      <c r="Y1134" s="72"/>
      <c r="Z1134" s="72"/>
    </row>
    <row r="1135" spans="1:26" ht="15.75" customHeight="1" x14ac:dyDescent="0.3">
      <c r="A1135" s="103"/>
      <c r="B1135" s="103"/>
      <c r="C1135" s="103"/>
      <c r="D1135" s="103"/>
      <c r="E1135" s="72"/>
      <c r="F1135" s="72"/>
      <c r="G1135" s="72"/>
      <c r="H1135" s="72"/>
      <c r="I1135" s="72"/>
      <c r="J1135" s="72"/>
      <c r="K1135" s="72"/>
      <c r="L1135" s="72"/>
      <c r="M1135" s="72"/>
      <c r="N1135" s="72"/>
      <c r="O1135" s="72"/>
      <c r="P1135" s="72"/>
      <c r="Q1135" s="72"/>
      <c r="R1135" s="72"/>
      <c r="S1135" s="72"/>
      <c r="T1135" s="72"/>
      <c r="U1135" s="72"/>
      <c r="V1135" s="72"/>
      <c r="W1135" s="72"/>
      <c r="X1135" s="72"/>
      <c r="Y1135" s="72"/>
      <c r="Z1135" s="72"/>
    </row>
    <row r="1136" spans="1:26" ht="15.75" customHeight="1" x14ac:dyDescent="0.3">
      <c r="A1136" s="103"/>
      <c r="B1136" s="103"/>
      <c r="C1136" s="103"/>
      <c r="D1136" s="103"/>
      <c r="E1136" s="72"/>
      <c r="F1136" s="72"/>
      <c r="G1136" s="72"/>
      <c r="H1136" s="72"/>
      <c r="I1136" s="72"/>
      <c r="J1136" s="72"/>
      <c r="K1136" s="72"/>
      <c r="L1136" s="72"/>
      <c r="M1136" s="72"/>
      <c r="N1136" s="72"/>
      <c r="O1136" s="72"/>
      <c r="P1136" s="72"/>
      <c r="Q1136" s="72"/>
      <c r="R1136" s="72"/>
      <c r="S1136" s="72"/>
      <c r="T1136" s="72"/>
      <c r="U1136" s="72"/>
      <c r="V1136" s="72"/>
      <c r="W1136" s="72"/>
      <c r="X1136" s="72"/>
      <c r="Y1136" s="72"/>
      <c r="Z1136" s="72"/>
    </row>
    <row r="1137" spans="1:26" ht="15.75" customHeight="1" x14ac:dyDescent="0.3">
      <c r="A1137" s="103"/>
      <c r="B1137" s="103"/>
      <c r="C1137" s="103"/>
      <c r="D1137" s="103"/>
      <c r="E1137" s="72"/>
      <c r="F1137" s="72"/>
      <c r="G1137" s="72"/>
      <c r="H1137" s="72"/>
      <c r="I1137" s="72"/>
      <c r="J1137" s="72"/>
      <c r="K1137" s="72"/>
      <c r="L1137" s="72"/>
      <c r="M1137" s="72"/>
      <c r="N1137" s="72"/>
      <c r="O1137" s="72"/>
      <c r="P1137" s="72"/>
      <c r="Q1137" s="72"/>
      <c r="R1137" s="72"/>
      <c r="S1137" s="72"/>
      <c r="T1137" s="72"/>
      <c r="U1137" s="72"/>
      <c r="V1137" s="72"/>
      <c r="W1137" s="72"/>
      <c r="X1137" s="72"/>
      <c r="Y1137" s="72"/>
      <c r="Z1137" s="72"/>
    </row>
    <row r="1138" spans="1:26" ht="15.75" customHeight="1" x14ac:dyDescent="0.3">
      <c r="A1138" s="103"/>
      <c r="B1138" s="103"/>
      <c r="C1138" s="103"/>
      <c r="D1138" s="103"/>
      <c r="E1138" s="72"/>
      <c r="F1138" s="72"/>
      <c r="G1138" s="72"/>
      <c r="H1138" s="72"/>
      <c r="I1138" s="72"/>
      <c r="J1138" s="72"/>
      <c r="K1138" s="72"/>
      <c r="L1138" s="72"/>
      <c r="M1138" s="72"/>
      <c r="N1138" s="72"/>
      <c r="O1138" s="72"/>
      <c r="P1138" s="72"/>
      <c r="Q1138" s="72"/>
      <c r="R1138" s="72"/>
      <c r="S1138" s="72"/>
      <c r="T1138" s="72"/>
      <c r="U1138" s="72"/>
      <c r="V1138" s="72"/>
      <c r="W1138" s="72"/>
      <c r="X1138" s="72"/>
      <c r="Y1138" s="72"/>
      <c r="Z1138" s="72"/>
    </row>
    <row r="1139" spans="1:26" ht="15.75" customHeight="1" x14ac:dyDescent="0.3">
      <c r="A1139" s="103"/>
      <c r="B1139" s="103"/>
      <c r="C1139" s="103"/>
      <c r="D1139" s="103"/>
      <c r="E1139" s="72"/>
      <c r="F1139" s="72"/>
      <c r="G1139" s="72"/>
      <c r="H1139" s="72"/>
      <c r="I1139" s="72"/>
      <c r="J1139" s="72"/>
      <c r="K1139" s="72"/>
      <c r="L1139" s="72"/>
      <c r="M1139" s="72"/>
      <c r="N1139" s="72"/>
      <c r="O1139" s="72"/>
      <c r="P1139" s="72"/>
      <c r="Q1139" s="72"/>
      <c r="R1139" s="72"/>
      <c r="S1139" s="72"/>
      <c r="T1139" s="72"/>
      <c r="U1139" s="72"/>
      <c r="V1139" s="72"/>
      <c r="W1139" s="72"/>
      <c r="X1139" s="72"/>
      <c r="Y1139" s="72"/>
      <c r="Z1139" s="72"/>
    </row>
    <row r="1140" spans="1:26" ht="15.75" customHeight="1" x14ac:dyDescent="0.3">
      <c r="A1140" s="103"/>
      <c r="B1140" s="103"/>
      <c r="C1140" s="103"/>
      <c r="D1140" s="103"/>
      <c r="E1140" s="72"/>
      <c r="F1140" s="72"/>
      <c r="G1140" s="72"/>
      <c r="H1140" s="72"/>
      <c r="I1140" s="72"/>
      <c r="J1140" s="72"/>
      <c r="K1140" s="72"/>
      <c r="L1140" s="72"/>
      <c r="M1140" s="72"/>
      <c r="N1140" s="72"/>
      <c r="O1140" s="72"/>
      <c r="P1140" s="72"/>
      <c r="Q1140" s="72"/>
      <c r="R1140" s="72"/>
      <c r="S1140" s="72"/>
      <c r="T1140" s="72"/>
      <c r="U1140" s="72"/>
      <c r="V1140" s="72"/>
      <c r="W1140" s="72"/>
      <c r="X1140" s="72"/>
      <c r="Y1140" s="72"/>
      <c r="Z1140" s="72"/>
    </row>
    <row r="1141" spans="1:26" ht="15.75" customHeight="1" x14ac:dyDescent="0.3">
      <c r="A1141" s="103"/>
      <c r="B1141" s="103"/>
      <c r="C1141" s="103"/>
      <c r="D1141" s="103"/>
      <c r="E1141" s="72"/>
      <c r="F1141" s="72"/>
      <c r="G1141" s="72"/>
      <c r="H1141" s="72"/>
      <c r="I1141" s="72"/>
      <c r="J1141" s="72"/>
      <c r="K1141" s="72"/>
      <c r="L1141" s="72"/>
      <c r="M1141" s="72"/>
      <c r="N1141" s="72"/>
      <c r="O1141" s="72"/>
      <c r="P1141" s="72"/>
      <c r="Q1141" s="72"/>
      <c r="R1141" s="72"/>
      <c r="S1141" s="72"/>
      <c r="T1141" s="72"/>
      <c r="U1141" s="72"/>
      <c r="V1141" s="72"/>
      <c r="W1141" s="72"/>
      <c r="X1141" s="72"/>
      <c r="Y1141" s="72"/>
      <c r="Z1141" s="72"/>
    </row>
    <row r="1142" spans="1:26" ht="15.75" customHeight="1" x14ac:dyDescent="0.3">
      <c r="A1142" s="103"/>
      <c r="B1142" s="103"/>
      <c r="C1142" s="103"/>
      <c r="D1142" s="103"/>
      <c r="E1142" s="72"/>
      <c r="F1142" s="72"/>
      <c r="G1142" s="72"/>
      <c r="H1142" s="72"/>
      <c r="I1142" s="72"/>
      <c r="J1142" s="72"/>
      <c r="K1142" s="72"/>
      <c r="L1142" s="72"/>
      <c r="M1142" s="72"/>
      <c r="N1142" s="72"/>
      <c r="O1142" s="72"/>
      <c r="P1142" s="72"/>
      <c r="Q1142" s="72"/>
      <c r="R1142" s="72"/>
      <c r="S1142" s="72"/>
      <c r="T1142" s="72"/>
      <c r="U1142" s="72"/>
      <c r="V1142" s="72"/>
      <c r="W1142" s="72"/>
      <c r="X1142" s="72"/>
      <c r="Y1142" s="72"/>
      <c r="Z1142" s="72"/>
    </row>
    <row r="1143" spans="1:26" ht="15.75" customHeight="1" x14ac:dyDescent="0.3">
      <c r="A1143" s="103"/>
      <c r="B1143" s="103"/>
      <c r="C1143" s="103"/>
      <c r="D1143" s="103"/>
      <c r="E1143" s="72"/>
      <c r="F1143" s="72"/>
      <c r="G1143" s="72"/>
      <c r="H1143" s="72"/>
      <c r="I1143" s="72"/>
      <c r="J1143" s="72"/>
      <c r="K1143" s="72"/>
      <c r="L1143" s="72"/>
      <c r="M1143" s="72"/>
      <c r="N1143" s="72"/>
      <c r="O1143" s="72"/>
      <c r="P1143" s="72"/>
      <c r="Q1143" s="72"/>
      <c r="R1143" s="72"/>
      <c r="S1143" s="72"/>
      <c r="T1143" s="72"/>
      <c r="U1143" s="72"/>
      <c r="V1143" s="72"/>
      <c r="W1143" s="72"/>
      <c r="X1143" s="72"/>
      <c r="Y1143" s="72"/>
      <c r="Z1143" s="72"/>
    </row>
    <row r="1144" spans="1:26" ht="15.75" customHeight="1" x14ac:dyDescent="0.3">
      <c r="A1144" s="103"/>
      <c r="B1144" s="103"/>
      <c r="C1144" s="103"/>
      <c r="D1144" s="103"/>
      <c r="E1144" s="72"/>
      <c r="F1144" s="72"/>
      <c r="G1144" s="72"/>
      <c r="H1144" s="72"/>
      <c r="I1144" s="72"/>
      <c r="J1144" s="72"/>
      <c r="K1144" s="72"/>
      <c r="L1144" s="72"/>
      <c r="M1144" s="72"/>
      <c r="N1144" s="72"/>
      <c r="O1144" s="72"/>
      <c r="P1144" s="72"/>
      <c r="Q1144" s="72"/>
      <c r="R1144" s="72"/>
      <c r="S1144" s="72"/>
      <c r="T1144" s="72"/>
      <c r="U1144" s="72"/>
      <c r="V1144" s="72"/>
      <c r="W1144" s="72"/>
      <c r="X1144" s="72"/>
      <c r="Y1144" s="72"/>
      <c r="Z1144" s="72"/>
    </row>
    <row r="1145" spans="1:26" ht="15.75" customHeight="1" x14ac:dyDescent="0.3">
      <c r="A1145" s="103"/>
      <c r="B1145" s="103"/>
      <c r="C1145" s="103"/>
      <c r="D1145" s="103"/>
      <c r="E1145" s="72"/>
      <c r="F1145" s="72"/>
      <c r="G1145" s="72"/>
      <c r="H1145" s="72"/>
      <c r="I1145" s="72"/>
      <c r="J1145" s="72"/>
      <c r="K1145" s="72"/>
      <c r="L1145" s="72"/>
      <c r="M1145" s="72"/>
      <c r="N1145" s="72"/>
      <c r="O1145" s="72"/>
      <c r="P1145" s="72"/>
      <c r="Q1145" s="72"/>
      <c r="R1145" s="72"/>
      <c r="S1145" s="72"/>
      <c r="T1145" s="72"/>
      <c r="U1145" s="72"/>
      <c r="V1145" s="72"/>
      <c r="W1145" s="72"/>
      <c r="X1145" s="72"/>
      <c r="Y1145" s="72"/>
      <c r="Z1145" s="72"/>
    </row>
    <row r="1146" spans="1:26" ht="15.75" customHeight="1" x14ac:dyDescent="0.3">
      <c r="A1146" s="103"/>
      <c r="B1146" s="103"/>
      <c r="C1146" s="103"/>
      <c r="D1146" s="103"/>
      <c r="E1146" s="72"/>
      <c r="F1146" s="72"/>
      <c r="G1146" s="72"/>
      <c r="H1146" s="72"/>
      <c r="I1146" s="72"/>
      <c r="J1146" s="72"/>
      <c r="K1146" s="72"/>
      <c r="L1146" s="72"/>
      <c r="M1146" s="72"/>
      <c r="N1146" s="72"/>
      <c r="O1146" s="72"/>
      <c r="P1146" s="72"/>
      <c r="Q1146" s="72"/>
      <c r="R1146" s="72"/>
      <c r="S1146" s="72"/>
      <c r="T1146" s="72"/>
      <c r="U1146" s="72"/>
      <c r="V1146" s="72"/>
      <c r="W1146" s="72"/>
      <c r="X1146" s="72"/>
      <c r="Y1146" s="72"/>
      <c r="Z1146" s="72"/>
    </row>
    <row r="1147" spans="1:26" ht="15.75" customHeight="1" x14ac:dyDescent="0.3">
      <c r="A1147" s="103"/>
      <c r="B1147" s="103"/>
      <c r="C1147" s="103"/>
      <c r="D1147" s="103"/>
      <c r="E1147" s="72"/>
      <c r="F1147" s="72"/>
      <c r="G1147" s="72"/>
      <c r="H1147" s="72"/>
      <c r="I1147" s="72"/>
      <c r="J1147" s="72"/>
      <c r="K1147" s="72"/>
      <c r="L1147" s="72"/>
      <c r="M1147" s="72"/>
      <c r="N1147" s="72"/>
      <c r="O1147" s="72"/>
      <c r="P1147" s="72"/>
      <c r="Q1147" s="72"/>
      <c r="R1147" s="72"/>
      <c r="S1147" s="72"/>
      <c r="T1147" s="72"/>
      <c r="U1147" s="72"/>
      <c r="V1147" s="72"/>
      <c r="W1147" s="72"/>
      <c r="X1147" s="72"/>
      <c r="Y1147" s="72"/>
      <c r="Z1147" s="72"/>
    </row>
    <row r="1148" spans="1:26" ht="15.75" customHeight="1" x14ac:dyDescent="0.3">
      <c r="A1148" s="103"/>
      <c r="B1148" s="103"/>
      <c r="C1148" s="103"/>
      <c r="D1148" s="103"/>
      <c r="E1148" s="72"/>
      <c r="F1148" s="72"/>
      <c r="G1148" s="72"/>
      <c r="H1148" s="72"/>
      <c r="I1148" s="72"/>
      <c r="J1148" s="72"/>
      <c r="K1148" s="72"/>
      <c r="L1148" s="72"/>
      <c r="M1148" s="72"/>
      <c r="N1148" s="72"/>
      <c r="O1148" s="72"/>
      <c r="P1148" s="72"/>
      <c r="Q1148" s="72"/>
      <c r="R1148" s="72"/>
      <c r="S1148" s="72"/>
      <c r="T1148" s="72"/>
      <c r="U1148" s="72"/>
      <c r="V1148" s="72"/>
      <c r="W1148" s="72"/>
      <c r="X1148" s="72"/>
      <c r="Y1148" s="72"/>
      <c r="Z1148" s="72"/>
    </row>
    <row r="1149" spans="1:26" ht="15.75" customHeight="1" x14ac:dyDescent="0.3">
      <c r="A1149" s="103"/>
      <c r="B1149" s="103"/>
      <c r="C1149" s="103"/>
      <c r="D1149" s="103"/>
      <c r="E1149" s="72"/>
      <c r="F1149" s="72"/>
      <c r="G1149" s="72"/>
      <c r="H1149" s="72"/>
      <c r="I1149" s="72"/>
      <c r="J1149" s="72"/>
      <c r="K1149" s="72"/>
      <c r="L1149" s="72"/>
      <c r="M1149" s="72"/>
      <c r="N1149" s="72"/>
      <c r="O1149" s="72"/>
      <c r="P1149" s="72"/>
      <c r="Q1149" s="72"/>
      <c r="R1149" s="72"/>
      <c r="S1149" s="72"/>
      <c r="T1149" s="72"/>
      <c r="U1149" s="72"/>
      <c r="V1149" s="72"/>
      <c r="W1149" s="72"/>
      <c r="X1149" s="72"/>
      <c r="Y1149" s="72"/>
      <c r="Z1149" s="72"/>
    </row>
    <row r="1150" spans="1:26" ht="15.75" customHeight="1" x14ac:dyDescent="0.3">
      <c r="A1150" s="103"/>
      <c r="B1150" s="103"/>
      <c r="C1150" s="103"/>
      <c r="D1150" s="103"/>
      <c r="E1150" s="72"/>
      <c r="F1150" s="72"/>
      <c r="G1150" s="72"/>
      <c r="H1150" s="72"/>
      <c r="I1150" s="72"/>
      <c r="J1150" s="72"/>
      <c r="K1150" s="72"/>
      <c r="L1150" s="72"/>
      <c r="M1150" s="72"/>
      <c r="N1150" s="72"/>
      <c r="O1150" s="72"/>
      <c r="P1150" s="72"/>
      <c r="Q1150" s="72"/>
      <c r="R1150" s="72"/>
      <c r="S1150" s="72"/>
      <c r="T1150" s="72"/>
      <c r="U1150" s="72"/>
      <c r="V1150" s="72"/>
      <c r="W1150" s="72"/>
      <c r="X1150" s="72"/>
      <c r="Y1150" s="72"/>
      <c r="Z1150" s="72"/>
    </row>
    <row r="1151" spans="1:26" ht="15.75" customHeight="1" x14ac:dyDescent="0.3">
      <c r="A1151" s="103"/>
      <c r="B1151" s="103"/>
      <c r="C1151" s="103"/>
      <c r="D1151" s="103"/>
      <c r="E1151" s="72"/>
      <c r="F1151" s="72"/>
      <c r="G1151" s="72"/>
      <c r="H1151" s="72"/>
      <c r="I1151" s="72"/>
      <c r="J1151" s="72"/>
      <c r="K1151" s="72"/>
      <c r="L1151" s="72"/>
      <c r="M1151" s="72"/>
      <c r="N1151" s="72"/>
      <c r="O1151" s="72"/>
      <c r="P1151" s="72"/>
      <c r="Q1151" s="72"/>
      <c r="R1151" s="72"/>
      <c r="S1151" s="72"/>
      <c r="T1151" s="72"/>
      <c r="U1151" s="72"/>
      <c r="V1151" s="72"/>
      <c r="W1151" s="72"/>
      <c r="X1151" s="72"/>
      <c r="Y1151" s="72"/>
      <c r="Z1151" s="72"/>
    </row>
    <row r="1152" spans="1:26" ht="15.75" customHeight="1" x14ac:dyDescent="0.3">
      <c r="A1152" s="103"/>
      <c r="B1152" s="103"/>
      <c r="C1152" s="103"/>
      <c r="D1152" s="103"/>
      <c r="E1152" s="72"/>
      <c r="F1152" s="72"/>
      <c r="G1152" s="72"/>
      <c r="H1152" s="72"/>
      <c r="I1152" s="72"/>
      <c r="J1152" s="72"/>
      <c r="K1152" s="72"/>
      <c r="L1152" s="72"/>
      <c r="M1152" s="72"/>
      <c r="N1152" s="72"/>
      <c r="O1152" s="72"/>
      <c r="P1152" s="72"/>
      <c r="Q1152" s="72"/>
      <c r="R1152" s="72"/>
      <c r="S1152" s="72"/>
      <c r="T1152" s="72"/>
      <c r="U1152" s="72"/>
      <c r="V1152" s="72"/>
      <c r="W1152" s="72"/>
      <c r="X1152" s="72"/>
      <c r="Y1152" s="72"/>
      <c r="Z1152" s="72"/>
    </row>
    <row r="1153" spans="1:26" ht="15.75" customHeight="1" x14ac:dyDescent="0.3">
      <c r="A1153" s="103"/>
      <c r="B1153" s="103"/>
      <c r="C1153" s="103"/>
      <c r="D1153" s="103"/>
      <c r="E1153" s="72"/>
      <c r="F1153" s="72"/>
      <c r="G1153" s="72"/>
      <c r="H1153" s="72"/>
      <c r="I1153" s="72"/>
      <c r="J1153" s="72"/>
      <c r="K1153" s="72"/>
      <c r="L1153" s="72"/>
      <c r="M1153" s="72"/>
      <c r="N1153" s="72"/>
      <c r="O1153" s="72"/>
      <c r="P1153" s="72"/>
      <c r="Q1153" s="72"/>
      <c r="R1153" s="72"/>
      <c r="S1153" s="72"/>
      <c r="T1153" s="72"/>
      <c r="U1153" s="72"/>
      <c r="V1153" s="72"/>
      <c r="W1153" s="72"/>
      <c r="X1153" s="72"/>
      <c r="Y1153" s="72"/>
      <c r="Z1153" s="72"/>
    </row>
    <row r="1154" spans="1:26" ht="15.75" customHeight="1" x14ac:dyDescent="0.3">
      <c r="A1154" s="103"/>
      <c r="B1154" s="103"/>
      <c r="C1154" s="103"/>
      <c r="D1154" s="103"/>
      <c r="E1154" s="72"/>
      <c r="F1154" s="72"/>
      <c r="G1154" s="72"/>
      <c r="H1154" s="72"/>
      <c r="I1154" s="72"/>
      <c r="J1154" s="72"/>
      <c r="K1154" s="72"/>
      <c r="L1154" s="72"/>
      <c r="M1154" s="72"/>
      <c r="N1154" s="72"/>
      <c r="O1154" s="72"/>
      <c r="P1154" s="72"/>
      <c r="Q1154" s="72"/>
      <c r="R1154" s="72"/>
      <c r="S1154" s="72"/>
      <c r="T1154" s="72"/>
      <c r="U1154" s="72"/>
      <c r="V1154" s="72"/>
      <c r="W1154" s="72"/>
      <c r="X1154" s="72"/>
      <c r="Y1154" s="72"/>
      <c r="Z1154" s="72"/>
    </row>
    <row r="1155" spans="1:26" ht="15.75" customHeight="1" x14ac:dyDescent="0.3">
      <c r="A1155" s="103"/>
      <c r="B1155" s="103"/>
      <c r="C1155" s="103"/>
      <c r="D1155" s="103"/>
      <c r="E1155" s="72"/>
      <c r="F1155" s="72"/>
      <c r="G1155" s="72"/>
      <c r="H1155" s="72"/>
      <c r="I1155" s="72"/>
      <c r="J1155" s="72"/>
      <c r="K1155" s="72"/>
      <c r="L1155" s="72"/>
      <c r="M1155" s="72"/>
      <c r="N1155" s="72"/>
      <c r="O1155" s="72"/>
      <c r="P1155" s="72"/>
      <c r="Q1155" s="72"/>
      <c r="R1155" s="72"/>
      <c r="S1155" s="72"/>
      <c r="T1155" s="72"/>
      <c r="U1155" s="72"/>
      <c r="V1155" s="72"/>
      <c r="W1155" s="72"/>
      <c r="X1155" s="72"/>
      <c r="Y1155" s="72"/>
      <c r="Z1155" s="72"/>
    </row>
    <row r="1156" spans="1:26" ht="15.75" customHeight="1" x14ac:dyDescent="0.3">
      <c r="A1156" s="103"/>
      <c r="B1156" s="103"/>
      <c r="C1156" s="103"/>
      <c r="D1156" s="103"/>
      <c r="E1156" s="72"/>
      <c r="F1156" s="72"/>
      <c r="G1156" s="72"/>
      <c r="H1156" s="72"/>
      <c r="I1156" s="72"/>
      <c r="J1156" s="72"/>
      <c r="K1156" s="72"/>
      <c r="L1156" s="72"/>
      <c r="M1156" s="72"/>
      <c r="N1156" s="72"/>
      <c r="O1156" s="72"/>
      <c r="P1156" s="72"/>
      <c r="Q1156" s="72"/>
      <c r="R1156" s="72"/>
      <c r="S1156" s="72"/>
      <c r="T1156" s="72"/>
      <c r="U1156" s="72"/>
      <c r="V1156" s="72"/>
      <c r="W1156" s="72"/>
      <c r="X1156" s="72"/>
      <c r="Y1156" s="72"/>
      <c r="Z1156" s="72"/>
    </row>
    <row r="1157" spans="1:26" ht="15.75" customHeight="1" x14ac:dyDescent="0.3">
      <c r="A1157" s="103"/>
      <c r="B1157" s="103"/>
      <c r="C1157" s="103"/>
      <c r="D1157" s="103"/>
      <c r="E1157" s="72"/>
      <c r="F1157" s="72"/>
      <c r="G1157" s="72"/>
      <c r="H1157" s="72"/>
      <c r="I1157" s="72"/>
      <c r="J1157" s="72"/>
      <c r="K1157" s="72"/>
      <c r="L1157" s="72"/>
      <c r="M1157" s="72"/>
      <c r="N1157" s="72"/>
      <c r="O1157" s="72"/>
      <c r="P1157" s="72"/>
      <c r="Q1157" s="72"/>
      <c r="R1157" s="72"/>
      <c r="S1157" s="72"/>
      <c r="T1157" s="72"/>
      <c r="U1157" s="72"/>
      <c r="V1157" s="72"/>
      <c r="W1157" s="72"/>
      <c r="X1157" s="72"/>
      <c r="Y1157" s="72"/>
      <c r="Z1157" s="72"/>
    </row>
    <row r="1158" spans="1:26" ht="15.75" customHeight="1" x14ac:dyDescent="0.3">
      <c r="A1158" s="103"/>
      <c r="B1158" s="103"/>
      <c r="C1158" s="103"/>
      <c r="D1158" s="103"/>
      <c r="E1158" s="72"/>
      <c r="F1158" s="72"/>
      <c r="G1158" s="72"/>
      <c r="H1158" s="72"/>
      <c r="I1158" s="72"/>
      <c r="J1158" s="72"/>
      <c r="K1158" s="72"/>
      <c r="L1158" s="72"/>
      <c r="M1158" s="72"/>
      <c r="N1158" s="72"/>
      <c r="O1158" s="72"/>
      <c r="P1158" s="72"/>
      <c r="Q1158" s="72"/>
      <c r="R1158" s="72"/>
      <c r="S1158" s="72"/>
      <c r="T1158" s="72"/>
      <c r="U1158" s="72"/>
      <c r="V1158" s="72"/>
      <c r="W1158" s="72"/>
      <c r="X1158" s="72"/>
      <c r="Y1158" s="72"/>
      <c r="Z1158" s="72"/>
    </row>
    <row r="1159" spans="1:26" ht="15.75" customHeight="1" x14ac:dyDescent="0.3">
      <c r="A1159" s="103"/>
      <c r="B1159" s="103"/>
      <c r="C1159" s="103"/>
      <c r="D1159" s="103"/>
      <c r="E1159" s="72"/>
      <c r="F1159" s="72"/>
      <c r="G1159" s="72"/>
      <c r="H1159" s="72"/>
      <c r="I1159" s="72"/>
      <c r="J1159" s="72"/>
      <c r="K1159" s="72"/>
      <c r="L1159" s="72"/>
      <c r="M1159" s="72"/>
      <c r="N1159" s="72"/>
      <c r="O1159" s="72"/>
      <c r="P1159" s="72"/>
      <c r="Q1159" s="72"/>
      <c r="R1159" s="72"/>
      <c r="S1159" s="72"/>
      <c r="T1159" s="72"/>
      <c r="U1159" s="72"/>
      <c r="V1159" s="72"/>
      <c r="W1159" s="72"/>
      <c r="X1159" s="72"/>
      <c r="Y1159" s="72"/>
      <c r="Z1159" s="72"/>
    </row>
    <row r="1160" spans="1:26" ht="15.75" customHeight="1" x14ac:dyDescent="0.3">
      <c r="A1160" s="103"/>
      <c r="B1160" s="103"/>
      <c r="C1160" s="103"/>
      <c r="D1160" s="103"/>
      <c r="E1160" s="72"/>
      <c r="F1160" s="72"/>
      <c r="G1160" s="72"/>
      <c r="H1160" s="72"/>
      <c r="I1160" s="72"/>
      <c r="J1160" s="72"/>
      <c r="K1160" s="72"/>
      <c r="L1160" s="72"/>
      <c r="M1160" s="72"/>
      <c r="N1160" s="72"/>
      <c r="O1160" s="72"/>
      <c r="P1160" s="72"/>
      <c r="Q1160" s="72"/>
      <c r="R1160" s="72"/>
      <c r="S1160" s="72"/>
      <c r="T1160" s="72"/>
      <c r="U1160" s="72"/>
      <c r="V1160" s="72"/>
      <c r="W1160" s="72"/>
      <c r="X1160" s="72"/>
      <c r="Y1160" s="72"/>
      <c r="Z1160" s="72"/>
    </row>
    <row r="1161" spans="1:26" ht="15.75" customHeight="1" x14ac:dyDescent="0.3">
      <c r="A1161" s="103"/>
      <c r="B1161" s="103"/>
      <c r="C1161" s="103"/>
      <c r="D1161" s="103"/>
      <c r="E1161" s="72"/>
      <c r="F1161" s="72"/>
      <c r="G1161" s="72"/>
      <c r="H1161" s="72"/>
      <c r="I1161" s="72"/>
      <c r="J1161" s="72"/>
      <c r="K1161" s="72"/>
      <c r="L1161" s="72"/>
      <c r="M1161" s="72"/>
      <c r="N1161" s="72"/>
      <c r="O1161" s="72"/>
      <c r="P1161" s="72"/>
      <c r="Q1161" s="72"/>
      <c r="R1161" s="72"/>
      <c r="S1161" s="72"/>
      <c r="T1161" s="72"/>
      <c r="U1161" s="72"/>
      <c r="V1161" s="72"/>
      <c r="W1161" s="72"/>
      <c r="X1161" s="72"/>
      <c r="Y1161" s="72"/>
      <c r="Z1161" s="72"/>
    </row>
    <row r="1162" spans="1:26" ht="15.75" customHeight="1" x14ac:dyDescent="0.3">
      <c r="A1162" s="103"/>
      <c r="B1162" s="103"/>
      <c r="C1162" s="103"/>
      <c r="D1162" s="103"/>
      <c r="E1162" s="72"/>
      <c r="F1162" s="72"/>
      <c r="G1162" s="72"/>
      <c r="H1162" s="72"/>
      <c r="I1162" s="72"/>
      <c r="J1162" s="72"/>
      <c r="K1162" s="72"/>
      <c r="L1162" s="72"/>
      <c r="M1162" s="72"/>
      <c r="N1162" s="72"/>
      <c r="O1162" s="72"/>
      <c r="P1162" s="72"/>
      <c r="Q1162" s="72"/>
      <c r="R1162" s="72"/>
      <c r="S1162" s="72"/>
      <c r="T1162" s="72"/>
      <c r="U1162" s="72"/>
      <c r="V1162" s="72"/>
      <c r="W1162" s="72"/>
      <c r="X1162" s="72"/>
      <c r="Y1162" s="72"/>
      <c r="Z1162" s="72"/>
    </row>
    <row r="1163" spans="1:26" ht="15.75" customHeight="1" x14ac:dyDescent="0.3">
      <c r="A1163" s="103"/>
      <c r="B1163" s="103"/>
      <c r="C1163" s="103"/>
      <c r="D1163" s="103"/>
      <c r="E1163" s="72"/>
      <c r="F1163" s="72"/>
      <c r="G1163" s="72"/>
      <c r="H1163" s="72"/>
      <c r="I1163" s="72"/>
      <c r="J1163" s="72"/>
      <c r="K1163" s="72"/>
      <c r="L1163" s="72"/>
      <c r="M1163" s="72"/>
      <c r="N1163" s="72"/>
      <c r="O1163" s="72"/>
      <c r="P1163" s="72"/>
      <c r="Q1163" s="72"/>
      <c r="R1163" s="72"/>
      <c r="S1163" s="72"/>
      <c r="T1163" s="72"/>
      <c r="U1163" s="72"/>
      <c r="V1163" s="72"/>
      <c r="W1163" s="72"/>
      <c r="X1163" s="72"/>
      <c r="Y1163" s="72"/>
      <c r="Z1163" s="72"/>
    </row>
    <row r="1164" spans="1:26" ht="15.75" customHeight="1" x14ac:dyDescent="0.3">
      <c r="A1164" s="103"/>
      <c r="B1164" s="103"/>
      <c r="C1164" s="103"/>
      <c r="D1164" s="103"/>
      <c r="E1164" s="72"/>
      <c r="F1164" s="72"/>
      <c r="G1164" s="72"/>
      <c r="H1164" s="72"/>
      <c r="I1164" s="72"/>
      <c r="J1164" s="72"/>
      <c r="K1164" s="72"/>
      <c r="L1164" s="72"/>
      <c r="M1164" s="72"/>
      <c r="N1164" s="72"/>
      <c r="O1164" s="72"/>
      <c r="P1164" s="72"/>
      <c r="Q1164" s="72"/>
      <c r="R1164" s="72"/>
      <c r="S1164" s="72"/>
      <c r="T1164" s="72"/>
      <c r="U1164" s="72"/>
      <c r="V1164" s="72"/>
      <c r="W1164" s="72"/>
      <c r="X1164" s="72"/>
      <c r="Y1164" s="72"/>
      <c r="Z1164" s="72"/>
    </row>
    <row r="1165" spans="1:26" ht="15.75" customHeight="1" x14ac:dyDescent="0.3">
      <c r="A1165" s="103"/>
      <c r="B1165" s="103"/>
      <c r="C1165" s="103"/>
      <c r="D1165" s="103"/>
      <c r="E1165" s="72"/>
      <c r="F1165" s="72"/>
      <c r="G1165" s="72"/>
      <c r="H1165" s="72"/>
      <c r="I1165" s="72"/>
      <c r="J1165" s="72"/>
      <c r="K1165" s="72"/>
      <c r="L1165" s="72"/>
      <c r="M1165" s="72"/>
      <c r="N1165" s="72"/>
      <c r="O1165" s="72"/>
      <c r="P1165" s="72"/>
      <c r="Q1165" s="72"/>
      <c r="R1165" s="72"/>
      <c r="S1165" s="72"/>
      <c r="T1165" s="72"/>
      <c r="U1165" s="72"/>
      <c r="V1165" s="72"/>
      <c r="W1165" s="72"/>
      <c r="X1165" s="72"/>
      <c r="Y1165" s="72"/>
      <c r="Z1165" s="72"/>
    </row>
    <row r="1166" spans="1:26" ht="15.75" customHeight="1" x14ac:dyDescent="0.3">
      <c r="A1166" s="103"/>
      <c r="B1166" s="103"/>
      <c r="C1166" s="103"/>
      <c r="D1166" s="103"/>
      <c r="E1166" s="72"/>
      <c r="F1166" s="72"/>
      <c r="G1166" s="72"/>
      <c r="H1166" s="72"/>
      <c r="I1166" s="72"/>
      <c r="J1166" s="72"/>
      <c r="K1166" s="72"/>
      <c r="L1166" s="72"/>
      <c r="M1166" s="72"/>
      <c r="N1166" s="72"/>
      <c r="O1166" s="72"/>
      <c r="P1166" s="72"/>
      <c r="Q1166" s="72"/>
      <c r="R1166" s="72"/>
      <c r="S1166" s="72"/>
      <c r="T1166" s="72"/>
      <c r="U1166" s="72"/>
      <c r="V1166" s="72"/>
      <c r="W1166" s="72"/>
      <c r="X1166" s="72"/>
      <c r="Y1166" s="72"/>
      <c r="Z1166" s="72"/>
    </row>
    <row r="1167" spans="1:26" ht="15.75" customHeight="1" x14ac:dyDescent="0.3">
      <c r="A1167" s="103"/>
      <c r="B1167" s="103"/>
      <c r="C1167" s="103"/>
      <c r="D1167" s="103"/>
      <c r="E1167" s="72"/>
      <c r="F1167" s="72"/>
      <c r="G1167" s="72"/>
      <c r="H1167" s="72"/>
      <c r="I1167" s="72"/>
      <c r="J1167" s="72"/>
      <c r="K1167" s="72"/>
      <c r="L1167" s="72"/>
      <c r="M1167" s="72"/>
      <c r="N1167" s="72"/>
      <c r="O1167" s="72"/>
      <c r="P1167" s="72"/>
      <c r="Q1167" s="72"/>
      <c r="R1167" s="72"/>
      <c r="S1167" s="72"/>
      <c r="T1167" s="72"/>
      <c r="U1167" s="72"/>
      <c r="V1167" s="72"/>
      <c r="W1167" s="72"/>
      <c r="X1167" s="72"/>
      <c r="Y1167" s="72"/>
      <c r="Z1167" s="72"/>
    </row>
    <row r="1168" spans="1:26" ht="15.75" customHeight="1" x14ac:dyDescent="0.3">
      <c r="A1168" s="103"/>
      <c r="B1168" s="103"/>
      <c r="C1168" s="103"/>
      <c r="D1168" s="103"/>
      <c r="E1168" s="72"/>
      <c r="F1168" s="72"/>
      <c r="G1168" s="72"/>
      <c r="H1168" s="72"/>
      <c r="I1168" s="72"/>
      <c r="J1168" s="72"/>
      <c r="K1168" s="72"/>
      <c r="L1168" s="72"/>
      <c r="M1168" s="72"/>
      <c r="N1168" s="72"/>
      <c r="O1168" s="72"/>
      <c r="P1168" s="72"/>
      <c r="Q1168" s="72"/>
      <c r="R1168" s="72"/>
      <c r="S1168" s="72"/>
      <c r="T1168" s="72"/>
      <c r="U1168" s="72"/>
      <c r="V1168" s="72"/>
      <c r="W1168" s="72"/>
      <c r="X1168" s="72"/>
      <c r="Y1168" s="72"/>
      <c r="Z1168" s="72"/>
    </row>
    <row r="1169" spans="1:26" ht="15.75" customHeight="1" x14ac:dyDescent="0.3">
      <c r="A1169" s="103"/>
      <c r="B1169" s="103"/>
      <c r="C1169" s="103"/>
      <c r="D1169" s="103"/>
      <c r="E1169" s="72"/>
      <c r="F1169" s="72"/>
      <c r="G1169" s="72"/>
      <c r="H1169" s="72"/>
      <c r="I1169" s="72"/>
      <c r="J1169" s="72"/>
      <c r="K1169" s="72"/>
      <c r="L1169" s="72"/>
      <c r="M1169" s="72"/>
      <c r="N1169" s="72"/>
      <c r="O1169" s="72"/>
      <c r="P1169" s="72"/>
      <c r="Q1169" s="72"/>
      <c r="R1169" s="72"/>
      <c r="S1169" s="72"/>
      <c r="T1169" s="72"/>
      <c r="U1169" s="72"/>
      <c r="V1169" s="72"/>
      <c r="W1169" s="72"/>
      <c r="X1169" s="72"/>
      <c r="Y1169" s="72"/>
      <c r="Z1169" s="72"/>
    </row>
    <row r="1170" spans="1:26" ht="15.75" customHeight="1" x14ac:dyDescent="0.3">
      <c r="A1170" s="103"/>
      <c r="B1170" s="103"/>
      <c r="C1170" s="103"/>
      <c r="D1170" s="103"/>
      <c r="E1170" s="72"/>
      <c r="F1170" s="72"/>
      <c r="G1170" s="72"/>
      <c r="H1170" s="72"/>
      <c r="I1170" s="72"/>
      <c r="J1170" s="72"/>
      <c r="K1170" s="72"/>
      <c r="L1170" s="72"/>
      <c r="M1170" s="72"/>
      <c r="N1170" s="72"/>
      <c r="O1170" s="72"/>
      <c r="P1170" s="72"/>
      <c r="Q1170" s="72"/>
      <c r="R1170" s="72"/>
      <c r="S1170" s="72"/>
      <c r="T1170" s="72"/>
      <c r="U1170" s="72"/>
      <c r="V1170" s="72"/>
      <c r="W1170" s="72"/>
      <c r="X1170" s="72"/>
      <c r="Y1170" s="72"/>
      <c r="Z1170" s="72"/>
    </row>
    <row r="1171" spans="1:26" ht="15.75" customHeight="1" x14ac:dyDescent="0.3">
      <c r="A1171" s="103"/>
      <c r="B1171" s="103"/>
      <c r="C1171" s="103"/>
      <c r="D1171" s="103"/>
      <c r="E1171" s="72"/>
      <c r="F1171" s="72"/>
      <c r="G1171" s="72"/>
      <c r="H1171" s="72"/>
      <c r="I1171" s="72"/>
      <c r="J1171" s="72"/>
      <c r="K1171" s="72"/>
      <c r="L1171" s="72"/>
      <c r="M1171" s="72"/>
      <c r="N1171" s="72"/>
      <c r="O1171" s="72"/>
      <c r="P1171" s="72"/>
      <c r="Q1171" s="72"/>
      <c r="R1171" s="72"/>
      <c r="S1171" s="72"/>
      <c r="T1171" s="72"/>
      <c r="U1171" s="72"/>
      <c r="V1171" s="72"/>
      <c r="W1171" s="72"/>
      <c r="X1171" s="72"/>
      <c r="Y1171" s="72"/>
      <c r="Z1171" s="72"/>
    </row>
    <row r="1172" spans="1:26" ht="15.75" customHeight="1" x14ac:dyDescent="0.3">
      <c r="A1172" s="103"/>
      <c r="B1172" s="103"/>
      <c r="C1172" s="103"/>
      <c r="D1172" s="103"/>
      <c r="E1172" s="72"/>
      <c r="F1172" s="72"/>
      <c r="G1172" s="72"/>
      <c r="H1172" s="72"/>
      <c r="I1172" s="72"/>
      <c r="J1172" s="72"/>
      <c r="K1172" s="72"/>
      <c r="L1172" s="72"/>
      <c r="M1172" s="72"/>
      <c r="N1172" s="72"/>
      <c r="O1172" s="72"/>
      <c r="P1172" s="72"/>
      <c r="Q1172" s="72"/>
      <c r="R1172" s="72"/>
      <c r="S1172" s="72"/>
      <c r="T1172" s="72"/>
      <c r="U1172" s="72"/>
      <c r="V1172" s="72"/>
      <c r="W1172" s="72"/>
      <c r="X1172" s="72"/>
      <c r="Y1172" s="72"/>
      <c r="Z1172" s="72"/>
    </row>
    <row r="1173" spans="1:26" ht="15.75" customHeight="1" x14ac:dyDescent="0.3">
      <c r="A1173" s="103"/>
      <c r="B1173" s="103"/>
      <c r="C1173" s="103"/>
      <c r="D1173" s="103"/>
      <c r="E1173" s="72"/>
      <c r="F1173" s="72"/>
      <c r="G1173" s="72"/>
      <c r="H1173" s="72"/>
      <c r="I1173" s="72"/>
      <c r="J1173" s="72"/>
      <c r="K1173" s="72"/>
      <c r="L1173" s="72"/>
      <c r="M1173" s="72"/>
      <c r="N1173" s="72"/>
      <c r="O1173" s="72"/>
      <c r="P1173" s="72"/>
      <c r="Q1173" s="72"/>
      <c r="R1173" s="72"/>
      <c r="S1173" s="72"/>
      <c r="T1173" s="72"/>
      <c r="U1173" s="72"/>
      <c r="V1173" s="72"/>
      <c r="W1173" s="72"/>
      <c r="X1173" s="72"/>
      <c r="Y1173" s="72"/>
      <c r="Z1173" s="72"/>
    </row>
    <row r="1174" spans="1:26" ht="15.75" customHeight="1" x14ac:dyDescent="0.3">
      <c r="A1174" s="103"/>
      <c r="B1174" s="103"/>
      <c r="C1174" s="103"/>
      <c r="D1174" s="103"/>
      <c r="E1174" s="72"/>
      <c r="F1174" s="72"/>
      <c r="G1174" s="72"/>
      <c r="H1174" s="72"/>
      <c r="I1174" s="72"/>
      <c r="J1174" s="72"/>
      <c r="K1174" s="72"/>
      <c r="L1174" s="72"/>
      <c r="M1174" s="72"/>
      <c r="N1174" s="72"/>
      <c r="O1174" s="72"/>
      <c r="P1174" s="72"/>
      <c r="Q1174" s="72"/>
      <c r="R1174" s="72"/>
      <c r="S1174" s="72"/>
      <c r="T1174" s="72"/>
      <c r="U1174" s="72"/>
      <c r="V1174" s="72"/>
      <c r="W1174" s="72"/>
      <c r="X1174" s="72"/>
      <c r="Y1174" s="72"/>
      <c r="Z1174" s="72"/>
    </row>
    <row r="1175" spans="1:26" ht="15.75" customHeight="1" x14ac:dyDescent="0.3">
      <c r="A1175" s="103"/>
      <c r="B1175" s="103"/>
      <c r="C1175" s="103"/>
      <c r="D1175" s="103"/>
      <c r="E1175" s="72"/>
      <c r="F1175" s="72"/>
      <c r="G1175" s="72"/>
      <c r="H1175" s="72"/>
      <c r="I1175" s="72"/>
      <c r="J1175" s="72"/>
      <c r="K1175" s="72"/>
      <c r="L1175" s="72"/>
      <c r="M1175" s="72"/>
      <c r="N1175" s="72"/>
      <c r="O1175" s="72"/>
      <c r="P1175" s="72"/>
      <c r="Q1175" s="72"/>
      <c r="R1175" s="72"/>
      <c r="S1175" s="72"/>
      <c r="T1175" s="72"/>
      <c r="U1175" s="72"/>
      <c r="V1175" s="72"/>
      <c r="W1175" s="72"/>
      <c r="X1175" s="72"/>
      <c r="Y1175" s="72"/>
      <c r="Z1175" s="72"/>
    </row>
    <row r="1176" spans="1:26" ht="15.75" customHeight="1" x14ac:dyDescent="0.3">
      <c r="A1176" s="103"/>
      <c r="B1176" s="103"/>
      <c r="C1176" s="103"/>
      <c r="D1176" s="103"/>
      <c r="E1176" s="72"/>
      <c r="F1176" s="72"/>
      <c r="G1176" s="72"/>
      <c r="H1176" s="72"/>
      <c r="I1176" s="72"/>
      <c r="J1176" s="72"/>
      <c r="K1176" s="72"/>
      <c r="L1176" s="72"/>
      <c r="M1176" s="72"/>
      <c r="N1176" s="72"/>
      <c r="O1176" s="72"/>
      <c r="P1176" s="72"/>
      <c r="Q1176" s="72"/>
      <c r="R1176" s="72"/>
      <c r="S1176" s="72"/>
      <c r="T1176" s="72"/>
      <c r="U1176" s="72"/>
      <c r="V1176" s="72"/>
      <c r="W1176" s="72"/>
      <c r="X1176" s="72"/>
      <c r="Y1176" s="72"/>
      <c r="Z1176" s="72"/>
    </row>
    <row r="1177" spans="1:26" ht="15.75" customHeight="1" x14ac:dyDescent="0.3">
      <c r="A1177" s="103"/>
      <c r="B1177" s="103"/>
      <c r="C1177" s="103"/>
      <c r="D1177" s="103"/>
      <c r="E1177" s="72"/>
      <c r="F1177" s="72"/>
      <c r="G1177" s="72"/>
      <c r="H1177" s="72"/>
      <c r="I1177" s="72"/>
      <c r="J1177" s="72"/>
      <c r="K1177" s="72"/>
      <c r="L1177" s="72"/>
      <c r="M1177" s="72"/>
      <c r="N1177" s="72"/>
      <c r="O1177" s="72"/>
      <c r="P1177" s="72"/>
      <c r="Q1177" s="72"/>
      <c r="R1177" s="72"/>
      <c r="S1177" s="72"/>
      <c r="T1177" s="72"/>
      <c r="U1177" s="72"/>
      <c r="V1177" s="72"/>
      <c r="W1177" s="72"/>
      <c r="X1177" s="72"/>
      <c r="Y1177" s="72"/>
      <c r="Z1177" s="72"/>
    </row>
    <row r="1178" spans="1:26" ht="15.75" customHeight="1" x14ac:dyDescent="0.3">
      <c r="A1178" s="103"/>
      <c r="B1178" s="103"/>
      <c r="C1178" s="103"/>
      <c r="D1178" s="103"/>
      <c r="E1178" s="72"/>
      <c r="F1178" s="72"/>
      <c r="G1178" s="72"/>
      <c r="H1178" s="72"/>
      <c r="I1178" s="72"/>
      <c r="J1178" s="72"/>
      <c r="K1178" s="72"/>
      <c r="L1178" s="72"/>
      <c r="M1178" s="72"/>
      <c r="N1178" s="72"/>
      <c r="O1178" s="72"/>
      <c r="P1178" s="72"/>
      <c r="Q1178" s="72"/>
      <c r="R1178" s="72"/>
      <c r="S1178" s="72"/>
      <c r="T1178" s="72"/>
      <c r="U1178" s="72"/>
      <c r="V1178" s="72"/>
      <c r="W1178" s="72"/>
      <c r="X1178" s="72"/>
      <c r="Y1178" s="72"/>
      <c r="Z1178" s="72"/>
    </row>
    <row r="1179" spans="1:26" ht="15.75" customHeight="1" x14ac:dyDescent="0.3">
      <c r="A1179" s="103"/>
      <c r="B1179" s="103"/>
      <c r="C1179" s="103"/>
      <c r="D1179" s="103"/>
      <c r="E1179" s="72"/>
      <c r="F1179" s="72"/>
      <c r="G1179" s="72"/>
      <c r="H1179" s="72"/>
      <c r="I1179" s="72"/>
      <c r="J1179" s="72"/>
      <c r="K1179" s="72"/>
      <c r="L1179" s="72"/>
      <c r="M1179" s="72"/>
      <c r="N1179" s="72"/>
      <c r="O1179" s="72"/>
      <c r="P1179" s="72"/>
      <c r="Q1179" s="72"/>
      <c r="R1179" s="72"/>
      <c r="S1179" s="72"/>
      <c r="T1179" s="72"/>
      <c r="U1179" s="72"/>
      <c r="V1179" s="72"/>
      <c r="W1179" s="72"/>
      <c r="X1179" s="72"/>
      <c r="Y1179" s="72"/>
      <c r="Z1179" s="72"/>
    </row>
    <row r="1180" spans="1:26" ht="15.75" customHeight="1" x14ac:dyDescent="0.3">
      <c r="A1180" s="103"/>
      <c r="B1180" s="103"/>
      <c r="C1180" s="103"/>
      <c r="D1180" s="103"/>
      <c r="E1180" s="72"/>
      <c r="F1180" s="72"/>
      <c r="G1180" s="72"/>
      <c r="H1180" s="72"/>
      <c r="I1180" s="72"/>
      <c r="J1180" s="72"/>
      <c r="K1180" s="72"/>
      <c r="L1180" s="72"/>
      <c r="M1180" s="72"/>
      <c r="N1180" s="72"/>
      <c r="O1180" s="72"/>
      <c r="P1180" s="72"/>
      <c r="Q1180" s="72"/>
      <c r="R1180" s="72"/>
      <c r="S1180" s="72"/>
      <c r="T1180" s="72"/>
      <c r="U1180" s="72"/>
      <c r="V1180" s="72"/>
      <c r="W1180" s="72"/>
      <c r="X1180" s="72"/>
      <c r="Y1180" s="72"/>
      <c r="Z1180" s="72"/>
    </row>
    <row r="1181" spans="1:26" ht="15.75" customHeight="1" x14ac:dyDescent="0.3">
      <c r="A1181" s="103"/>
      <c r="B1181" s="103"/>
      <c r="C1181" s="103"/>
      <c r="D1181" s="103"/>
      <c r="E1181" s="72"/>
      <c r="F1181" s="72"/>
      <c r="G1181" s="72"/>
      <c r="H1181" s="72"/>
      <c r="I1181" s="72"/>
      <c r="J1181" s="72"/>
      <c r="K1181" s="72"/>
      <c r="L1181" s="72"/>
      <c r="M1181" s="72"/>
      <c r="N1181" s="72"/>
      <c r="O1181" s="72"/>
      <c r="P1181" s="72"/>
      <c r="Q1181" s="72"/>
      <c r="R1181" s="72"/>
      <c r="S1181" s="72"/>
      <c r="T1181" s="72"/>
      <c r="U1181" s="72"/>
      <c r="V1181" s="72"/>
      <c r="W1181" s="72"/>
      <c r="X1181" s="72"/>
      <c r="Y1181" s="72"/>
      <c r="Z1181" s="72"/>
    </row>
    <row r="1182" spans="1:26" ht="15.75" customHeight="1" x14ac:dyDescent="0.3">
      <c r="A1182" s="103"/>
      <c r="B1182" s="103"/>
      <c r="C1182" s="103"/>
      <c r="D1182" s="103"/>
      <c r="E1182" s="72"/>
      <c r="F1182" s="72"/>
      <c r="G1182" s="72"/>
      <c r="H1182" s="72"/>
      <c r="I1182" s="72"/>
      <c r="J1182" s="72"/>
      <c r="K1182" s="72"/>
      <c r="L1182" s="72"/>
      <c r="M1182" s="72"/>
      <c r="N1182" s="72"/>
      <c r="O1182" s="72"/>
      <c r="P1182" s="72"/>
      <c r="Q1182" s="72"/>
      <c r="R1182" s="72"/>
      <c r="S1182" s="72"/>
      <c r="T1182" s="72"/>
      <c r="U1182" s="72"/>
      <c r="V1182" s="72"/>
      <c r="W1182" s="72"/>
      <c r="X1182" s="72"/>
      <c r="Y1182" s="72"/>
      <c r="Z1182" s="72"/>
    </row>
    <row r="1183" spans="1:26" ht="15.75" customHeight="1" x14ac:dyDescent="0.3">
      <c r="A1183" s="103"/>
      <c r="B1183" s="103"/>
      <c r="C1183" s="103"/>
      <c r="D1183" s="103"/>
      <c r="E1183" s="72"/>
      <c r="F1183" s="72"/>
      <c r="G1183" s="72"/>
      <c r="H1183" s="72"/>
      <c r="I1183" s="72"/>
      <c r="J1183" s="72"/>
      <c r="K1183" s="72"/>
      <c r="L1183" s="72"/>
      <c r="M1183" s="72"/>
      <c r="N1183" s="72"/>
      <c r="O1183" s="72"/>
      <c r="P1183" s="72"/>
      <c r="Q1183" s="72"/>
      <c r="R1183" s="72"/>
      <c r="S1183" s="72"/>
      <c r="T1183" s="72"/>
      <c r="U1183" s="72"/>
      <c r="V1183" s="72"/>
      <c r="W1183" s="72"/>
      <c r="X1183" s="72"/>
      <c r="Y1183" s="72"/>
      <c r="Z1183" s="72"/>
    </row>
    <row r="1184" spans="1:26" ht="15.75" customHeight="1" x14ac:dyDescent="0.3">
      <c r="A1184" s="103"/>
      <c r="B1184" s="103"/>
      <c r="C1184" s="103"/>
      <c r="D1184" s="103"/>
      <c r="E1184" s="72"/>
      <c r="F1184" s="72"/>
      <c r="G1184" s="72"/>
      <c r="H1184" s="72"/>
      <c r="I1184" s="72"/>
      <c r="J1184" s="72"/>
      <c r="K1184" s="72"/>
      <c r="L1184" s="72"/>
      <c r="M1184" s="72"/>
      <c r="N1184" s="72"/>
      <c r="O1184" s="72"/>
      <c r="P1184" s="72"/>
      <c r="Q1184" s="72"/>
      <c r="R1184" s="72"/>
      <c r="S1184" s="72"/>
      <c r="T1184" s="72"/>
      <c r="U1184" s="72"/>
      <c r="V1184" s="72"/>
      <c r="W1184" s="72"/>
      <c r="X1184" s="72"/>
      <c r="Y1184" s="72"/>
      <c r="Z1184" s="72"/>
    </row>
    <row r="1185" spans="1:26" ht="15.75" customHeight="1" x14ac:dyDescent="0.3">
      <c r="A1185" s="103"/>
      <c r="B1185" s="103"/>
      <c r="C1185" s="103"/>
      <c r="D1185" s="103"/>
      <c r="E1185" s="72"/>
      <c r="F1185" s="72"/>
      <c r="G1185" s="72"/>
      <c r="H1185" s="72"/>
      <c r="I1185" s="72"/>
      <c r="J1185" s="72"/>
      <c r="K1185" s="72"/>
      <c r="L1185" s="72"/>
      <c r="M1185" s="72"/>
      <c r="N1185" s="72"/>
      <c r="O1185" s="72"/>
      <c r="P1185" s="72"/>
      <c r="Q1185" s="72"/>
      <c r="R1185" s="72"/>
      <c r="S1185" s="72"/>
      <c r="T1185" s="72"/>
      <c r="U1185" s="72"/>
      <c r="V1185" s="72"/>
      <c r="W1185" s="72"/>
      <c r="X1185" s="72"/>
      <c r="Y1185" s="72"/>
      <c r="Z1185" s="72"/>
    </row>
    <row r="1186" spans="1:26" ht="15.75" customHeight="1" x14ac:dyDescent="0.3">
      <c r="A1186" s="103"/>
      <c r="B1186" s="103"/>
      <c r="C1186" s="103"/>
      <c r="D1186" s="103"/>
      <c r="E1186" s="72"/>
      <c r="F1186" s="72"/>
      <c r="G1186" s="72"/>
      <c r="H1186" s="72"/>
      <c r="I1186" s="72"/>
      <c r="J1186" s="72"/>
      <c r="K1186" s="72"/>
      <c r="L1186" s="72"/>
      <c r="M1186" s="72"/>
      <c r="N1186" s="72"/>
      <c r="O1186" s="72"/>
      <c r="P1186" s="72"/>
      <c r="Q1186" s="72"/>
      <c r="R1186" s="72"/>
      <c r="S1186" s="72"/>
      <c r="T1186" s="72"/>
      <c r="U1186" s="72"/>
      <c r="V1186" s="72"/>
      <c r="W1186" s="72"/>
      <c r="X1186" s="72"/>
      <c r="Y1186" s="72"/>
      <c r="Z1186" s="72"/>
    </row>
    <row r="1187" spans="1:26" ht="15.75" customHeight="1" x14ac:dyDescent="0.3">
      <c r="A1187" s="103"/>
      <c r="B1187" s="103"/>
      <c r="C1187" s="103"/>
      <c r="D1187" s="103"/>
      <c r="E1187" s="72"/>
      <c r="F1187" s="72"/>
      <c r="G1187" s="72"/>
      <c r="H1187" s="72"/>
      <c r="I1187" s="72"/>
      <c r="J1187" s="72"/>
      <c r="K1187" s="72"/>
      <c r="L1187" s="72"/>
      <c r="M1187" s="72"/>
      <c r="N1187" s="72"/>
      <c r="O1187" s="72"/>
      <c r="P1187" s="72"/>
      <c r="Q1187" s="72"/>
      <c r="R1187" s="72"/>
      <c r="S1187" s="72"/>
      <c r="T1187" s="72"/>
      <c r="U1187" s="72"/>
      <c r="V1187" s="72"/>
      <c r="W1187" s="72"/>
      <c r="X1187" s="72"/>
      <c r="Y1187" s="72"/>
      <c r="Z1187" s="72"/>
    </row>
    <row r="1188" spans="1:26" ht="15.75" customHeight="1" x14ac:dyDescent="0.3">
      <c r="A1188" s="103"/>
      <c r="B1188" s="103"/>
      <c r="C1188" s="103"/>
      <c r="D1188" s="103"/>
      <c r="E1188" s="72"/>
      <c r="F1188" s="72"/>
      <c r="G1188" s="72"/>
      <c r="H1188" s="72"/>
      <c r="I1188" s="72"/>
      <c r="J1188" s="72"/>
      <c r="K1188" s="72"/>
      <c r="L1188" s="72"/>
      <c r="M1188" s="72"/>
      <c r="N1188" s="72"/>
      <c r="O1188" s="72"/>
      <c r="P1188" s="72"/>
      <c r="Q1188" s="72"/>
      <c r="R1188" s="72"/>
      <c r="S1188" s="72"/>
      <c r="T1188" s="72"/>
      <c r="U1188" s="72"/>
      <c r="V1188" s="72"/>
      <c r="W1188" s="72"/>
      <c r="X1188" s="72"/>
      <c r="Y1188" s="72"/>
      <c r="Z1188" s="72"/>
    </row>
    <row r="1189" spans="1:26" ht="15.75" customHeight="1" x14ac:dyDescent="0.3">
      <c r="A1189" s="103"/>
      <c r="B1189" s="103"/>
      <c r="C1189" s="103"/>
      <c r="D1189" s="103"/>
      <c r="E1189" s="72"/>
      <c r="F1189" s="72"/>
      <c r="G1189" s="72"/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72"/>
      <c r="T1189" s="72"/>
      <c r="U1189" s="72"/>
      <c r="V1189" s="72"/>
      <c r="W1189" s="72"/>
      <c r="X1189" s="72"/>
      <c r="Y1189" s="72"/>
      <c r="Z1189" s="72"/>
    </row>
    <row r="1190" spans="1:26" ht="15.75" customHeight="1" x14ac:dyDescent="0.3">
      <c r="A1190" s="103"/>
      <c r="B1190" s="103"/>
      <c r="C1190" s="103"/>
      <c r="D1190" s="103"/>
      <c r="E1190" s="72"/>
      <c r="F1190" s="72"/>
      <c r="G1190" s="72"/>
      <c r="H1190" s="72"/>
      <c r="I1190" s="72"/>
      <c r="J1190" s="72"/>
      <c r="K1190" s="72"/>
      <c r="L1190" s="72"/>
      <c r="M1190" s="72"/>
      <c r="N1190" s="72"/>
      <c r="O1190" s="72"/>
      <c r="P1190" s="72"/>
      <c r="Q1190" s="72"/>
      <c r="R1190" s="72"/>
      <c r="S1190" s="72"/>
      <c r="T1190" s="72"/>
      <c r="U1190" s="72"/>
      <c r="V1190" s="72"/>
      <c r="W1190" s="72"/>
      <c r="X1190" s="72"/>
      <c r="Y1190" s="72"/>
      <c r="Z1190" s="72"/>
    </row>
    <row r="1191" spans="1:26" ht="15.75" customHeight="1" x14ac:dyDescent="0.3">
      <c r="A1191" s="103"/>
      <c r="B1191" s="103"/>
      <c r="C1191" s="103"/>
      <c r="D1191" s="103"/>
      <c r="E1191" s="72"/>
      <c r="F1191" s="72"/>
      <c r="G1191" s="72"/>
      <c r="H1191" s="72"/>
      <c r="I1191" s="72"/>
      <c r="J1191" s="72"/>
      <c r="K1191" s="72"/>
      <c r="L1191" s="72"/>
      <c r="M1191" s="72"/>
      <c r="N1191" s="72"/>
      <c r="O1191" s="72"/>
      <c r="P1191" s="72"/>
      <c r="Q1191" s="72"/>
      <c r="R1191" s="72"/>
      <c r="S1191" s="72"/>
      <c r="T1191" s="72"/>
      <c r="U1191" s="72"/>
      <c r="V1191" s="72"/>
      <c r="W1191" s="72"/>
      <c r="X1191" s="72"/>
      <c r="Y1191" s="72"/>
      <c r="Z1191" s="72"/>
    </row>
    <row r="1192" spans="1:26" ht="15.75" customHeight="1" x14ac:dyDescent="0.3">
      <c r="A1192" s="103"/>
      <c r="B1192" s="103"/>
      <c r="C1192" s="103"/>
      <c r="D1192" s="103"/>
      <c r="E1192" s="72"/>
      <c r="F1192" s="72"/>
      <c r="G1192" s="72"/>
      <c r="H1192" s="72"/>
      <c r="I1192" s="72"/>
      <c r="J1192" s="72"/>
      <c r="K1192" s="72"/>
      <c r="L1192" s="72"/>
      <c r="M1192" s="72"/>
      <c r="N1192" s="72"/>
      <c r="O1192" s="72"/>
      <c r="P1192" s="72"/>
      <c r="Q1192" s="72"/>
      <c r="R1192" s="72"/>
      <c r="S1192" s="72"/>
      <c r="T1192" s="72"/>
      <c r="U1192" s="72"/>
      <c r="V1192" s="72"/>
      <c r="W1192" s="72"/>
      <c r="X1192" s="72"/>
      <c r="Y1192" s="72"/>
      <c r="Z1192" s="72"/>
    </row>
    <row r="1193" spans="1:26" ht="15.75" customHeight="1" x14ac:dyDescent="0.3">
      <c r="A1193" s="103"/>
      <c r="B1193" s="103"/>
      <c r="C1193" s="103"/>
      <c r="D1193" s="103"/>
      <c r="E1193" s="72"/>
      <c r="F1193" s="72"/>
      <c r="G1193" s="72"/>
      <c r="H1193" s="72"/>
      <c r="I1193" s="72"/>
      <c r="J1193" s="72"/>
      <c r="K1193" s="72"/>
      <c r="L1193" s="72"/>
      <c r="M1193" s="72"/>
      <c r="N1193" s="72"/>
      <c r="O1193" s="72"/>
      <c r="P1193" s="72"/>
      <c r="Q1193" s="72"/>
      <c r="R1193" s="72"/>
      <c r="S1193" s="72"/>
      <c r="T1193" s="72"/>
      <c r="U1193" s="72"/>
      <c r="V1193" s="72"/>
      <c r="W1193" s="72"/>
      <c r="X1193" s="72"/>
      <c r="Y1193" s="72"/>
      <c r="Z1193" s="72"/>
    </row>
    <row r="1194" spans="1:26" ht="15.75" customHeight="1" x14ac:dyDescent="0.3">
      <c r="A1194" s="103"/>
      <c r="B1194" s="103"/>
      <c r="C1194" s="103"/>
      <c r="D1194" s="103"/>
      <c r="E1194" s="72"/>
      <c r="F1194" s="72"/>
      <c r="G1194" s="72"/>
      <c r="H1194" s="72"/>
      <c r="I1194" s="72"/>
      <c r="J1194" s="72"/>
      <c r="K1194" s="72"/>
      <c r="L1194" s="72"/>
      <c r="M1194" s="72"/>
      <c r="N1194" s="72"/>
      <c r="O1194" s="72"/>
      <c r="P1194" s="72"/>
      <c r="Q1194" s="72"/>
      <c r="R1194" s="72"/>
      <c r="S1194" s="72"/>
      <c r="T1194" s="72"/>
      <c r="U1194" s="72"/>
      <c r="V1194" s="72"/>
      <c r="W1194" s="72"/>
      <c r="X1194" s="72"/>
      <c r="Y1194" s="72"/>
      <c r="Z1194" s="72"/>
    </row>
    <row r="1195" spans="1:26" ht="15.75" customHeight="1" x14ac:dyDescent="0.3">
      <c r="A1195" s="103"/>
      <c r="B1195" s="103"/>
      <c r="C1195" s="103"/>
      <c r="D1195" s="103"/>
      <c r="E1195" s="72"/>
      <c r="F1195" s="72"/>
      <c r="G1195" s="72"/>
      <c r="H1195" s="72"/>
      <c r="I1195" s="72"/>
      <c r="J1195" s="72"/>
      <c r="K1195" s="72"/>
      <c r="L1195" s="72"/>
      <c r="M1195" s="72"/>
      <c r="N1195" s="72"/>
      <c r="O1195" s="72"/>
      <c r="P1195" s="72"/>
      <c r="Q1195" s="72"/>
      <c r="R1195" s="72"/>
      <c r="S1195" s="72"/>
      <c r="T1195" s="72"/>
      <c r="U1195" s="72"/>
      <c r="V1195" s="72"/>
      <c r="W1195" s="72"/>
      <c r="X1195" s="72"/>
      <c r="Y1195" s="72"/>
      <c r="Z1195" s="72"/>
    </row>
    <row r="1196" spans="1:26" ht="15.75" customHeight="1" x14ac:dyDescent="0.3">
      <c r="A1196" s="103"/>
      <c r="B1196" s="103"/>
      <c r="C1196" s="103"/>
      <c r="D1196" s="103"/>
      <c r="E1196" s="72"/>
      <c r="F1196" s="72"/>
      <c r="G1196" s="72"/>
      <c r="H1196" s="72"/>
      <c r="I1196" s="72"/>
      <c r="J1196" s="72"/>
      <c r="K1196" s="72"/>
      <c r="L1196" s="72"/>
      <c r="M1196" s="72"/>
      <c r="N1196" s="72"/>
      <c r="O1196" s="72"/>
      <c r="P1196" s="72"/>
      <c r="Q1196" s="72"/>
      <c r="R1196" s="72"/>
      <c r="S1196" s="72"/>
      <c r="T1196" s="72"/>
      <c r="U1196" s="72"/>
      <c r="V1196" s="72"/>
      <c r="W1196" s="72"/>
      <c r="X1196" s="72"/>
      <c r="Y1196" s="72"/>
      <c r="Z1196" s="72"/>
    </row>
    <row r="1197" spans="1:26" ht="15.75" customHeight="1" x14ac:dyDescent="0.3">
      <c r="A1197" s="103"/>
      <c r="B1197" s="103"/>
      <c r="C1197" s="103"/>
      <c r="D1197" s="103"/>
      <c r="E1197" s="72"/>
      <c r="F1197" s="72"/>
      <c r="G1197" s="72"/>
      <c r="H1197" s="72"/>
      <c r="I1197" s="72"/>
      <c r="J1197" s="72"/>
      <c r="K1197" s="72"/>
      <c r="L1197" s="72"/>
      <c r="M1197" s="72"/>
      <c r="N1197" s="72"/>
      <c r="O1197" s="72"/>
      <c r="P1197" s="72"/>
      <c r="Q1197" s="72"/>
      <c r="R1197" s="72"/>
      <c r="S1197" s="72"/>
      <c r="T1197" s="72"/>
      <c r="U1197" s="72"/>
      <c r="V1197" s="72"/>
      <c r="W1197" s="72"/>
      <c r="X1197" s="72"/>
      <c r="Y1197" s="72"/>
      <c r="Z1197" s="72"/>
    </row>
    <row r="1198" spans="1:26" ht="15.75" customHeight="1" x14ac:dyDescent="0.3">
      <c r="A1198" s="103"/>
      <c r="B1198" s="103"/>
      <c r="C1198" s="103"/>
      <c r="D1198" s="103"/>
      <c r="E1198" s="72"/>
      <c r="F1198" s="72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2"/>
      <c r="R1198" s="72"/>
      <c r="S1198" s="72"/>
      <c r="T1198" s="72"/>
      <c r="U1198" s="72"/>
      <c r="V1198" s="72"/>
      <c r="W1198" s="72"/>
      <c r="X1198" s="72"/>
      <c r="Y1198" s="72"/>
      <c r="Z1198" s="72"/>
    </row>
    <row r="1199" spans="1:26" ht="15.75" customHeight="1" x14ac:dyDescent="0.3">
      <c r="A1199" s="103"/>
      <c r="B1199" s="103"/>
      <c r="C1199" s="103"/>
      <c r="D1199" s="103"/>
      <c r="E1199" s="72"/>
      <c r="F1199" s="72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2"/>
      <c r="R1199" s="72"/>
      <c r="S1199" s="72"/>
      <c r="T1199" s="72"/>
      <c r="U1199" s="72"/>
      <c r="V1199" s="72"/>
      <c r="W1199" s="72"/>
      <c r="X1199" s="72"/>
      <c r="Y1199" s="72"/>
      <c r="Z1199" s="72"/>
    </row>
    <row r="1200" spans="1:26" ht="15.75" customHeight="1" x14ac:dyDescent="0.3">
      <c r="A1200" s="103"/>
      <c r="B1200" s="103"/>
      <c r="C1200" s="103"/>
      <c r="D1200" s="103"/>
      <c r="E1200" s="72"/>
      <c r="F1200" s="72"/>
      <c r="G1200" s="72"/>
      <c r="H1200" s="72"/>
      <c r="I1200" s="72"/>
      <c r="J1200" s="72"/>
      <c r="K1200" s="72"/>
      <c r="L1200" s="72"/>
      <c r="M1200" s="72"/>
      <c r="N1200" s="72"/>
      <c r="O1200" s="72"/>
      <c r="P1200" s="72"/>
      <c r="Q1200" s="72"/>
      <c r="R1200" s="72"/>
      <c r="S1200" s="72"/>
      <c r="T1200" s="72"/>
      <c r="U1200" s="72"/>
      <c r="V1200" s="72"/>
      <c r="W1200" s="72"/>
      <c r="X1200" s="72"/>
      <c r="Y1200" s="72"/>
      <c r="Z1200" s="72"/>
    </row>
    <row r="1201" spans="1:26" ht="15.75" customHeight="1" x14ac:dyDescent="0.3">
      <c r="A1201" s="103"/>
      <c r="B1201" s="103"/>
      <c r="C1201" s="103"/>
      <c r="D1201" s="103"/>
      <c r="E1201" s="72"/>
      <c r="F1201" s="72"/>
      <c r="G1201" s="72"/>
      <c r="H1201" s="72"/>
      <c r="I1201" s="72"/>
      <c r="J1201" s="72"/>
      <c r="K1201" s="72"/>
      <c r="L1201" s="72"/>
      <c r="M1201" s="72"/>
      <c r="N1201" s="72"/>
      <c r="O1201" s="72"/>
      <c r="P1201" s="72"/>
      <c r="Q1201" s="72"/>
      <c r="R1201" s="72"/>
      <c r="S1201" s="72"/>
      <c r="T1201" s="72"/>
      <c r="U1201" s="72"/>
      <c r="V1201" s="72"/>
      <c r="W1201" s="72"/>
      <c r="X1201" s="72"/>
      <c r="Y1201" s="72"/>
      <c r="Z1201" s="72"/>
    </row>
    <row r="1202" spans="1:26" ht="15.75" customHeight="1" x14ac:dyDescent="0.3">
      <c r="A1202" s="103"/>
      <c r="B1202" s="103"/>
      <c r="C1202" s="103"/>
      <c r="D1202" s="103"/>
      <c r="E1202" s="72"/>
      <c r="F1202" s="72"/>
      <c r="G1202" s="72"/>
      <c r="H1202" s="72"/>
      <c r="I1202" s="72"/>
      <c r="J1202" s="72"/>
      <c r="K1202" s="72"/>
      <c r="L1202" s="72"/>
      <c r="M1202" s="72"/>
      <c r="N1202" s="72"/>
      <c r="O1202" s="72"/>
      <c r="P1202" s="72"/>
      <c r="Q1202" s="72"/>
      <c r="R1202" s="72"/>
      <c r="S1202" s="72"/>
      <c r="T1202" s="72"/>
      <c r="U1202" s="72"/>
      <c r="V1202" s="72"/>
      <c r="W1202" s="72"/>
      <c r="X1202" s="72"/>
      <c r="Y1202" s="72"/>
      <c r="Z1202" s="72"/>
    </row>
    <row r="1203" spans="1:26" ht="15.75" customHeight="1" x14ac:dyDescent="0.3">
      <c r="A1203" s="103"/>
      <c r="B1203" s="103"/>
      <c r="C1203" s="103"/>
      <c r="D1203" s="103"/>
      <c r="E1203" s="72"/>
      <c r="F1203" s="72"/>
      <c r="G1203" s="72"/>
      <c r="H1203" s="72"/>
      <c r="I1203" s="72"/>
      <c r="J1203" s="72"/>
      <c r="K1203" s="72"/>
      <c r="L1203" s="72"/>
      <c r="M1203" s="72"/>
      <c r="N1203" s="72"/>
      <c r="O1203" s="72"/>
      <c r="P1203" s="72"/>
      <c r="Q1203" s="72"/>
      <c r="R1203" s="72"/>
      <c r="S1203" s="72"/>
      <c r="T1203" s="72"/>
      <c r="U1203" s="72"/>
      <c r="V1203" s="72"/>
      <c r="W1203" s="72"/>
      <c r="X1203" s="72"/>
      <c r="Y1203" s="72"/>
      <c r="Z1203" s="72"/>
    </row>
    <row r="1204" spans="1:26" ht="15.75" customHeight="1" x14ac:dyDescent="0.3">
      <c r="A1204" s="103"/>
      <c r="B1204" s="103"/>
      <c r="C1204" s="103"/>
      <c r="D1204" s="103"/>
      <c r="E1204" s="72"/>
      <c r="F1204" s="72"/>
      <c r="G1204" s="72"/>
      <c r="H1204" s="72"/>
      <c r="I1204" s="72"/>
      <c r="J1204" s="72"/>
      <c r="K1204" s="72"/>
      <c r="L1204" s="72"/>
      <c r="M1204" s="72"/>
      <c r="N1204" s="72"/>
      <c r="O1204" s="72"/>
      <c r="P1204" s="72"/>
      <c r="Q1204" s="72"/>
      <c r="R1204" s="72"/>
      <c r="S1204" s="72"/>
      <c r="T1204" s="72"/>
      <c r="U1204" s="72"/>
      <c r="V1204" s="72"/>
      <c r="W1204" s="72"/>
      <c r="X1204" s="72"/>
      <c r="Y1204" s="72"/>
      <c r="Z1204" s="72"/>
    </row>
    <row r="1205" spans="1:26" ht="15.75" customHeight="1" x14ac:dyDescent="0.3">
      <c r="A1205" s="103"/>
      <c r="B1205" s="103"/>
      <c r="C1205" s="103"/>
      <c r="D1205" s="103"/>
      <c r="E1205" s="72"/>
      <c r="F1205" s="72"/>
      <c r="G1205" s="72"/>
      <c r="H1205" s="72"/>
      <c r="I1205" s="72"/>
      <c r="J1205" s="72"/>
      <c r="K1205" s="72"/>
      <c r="L1205" s="72"/>
      <c r="M1205" s="72"/>
      <c r="N1205" s="72"/>
      <c r="O1205" s="72"/>
      <c r="P1205" s="72"/>
      <c r="Q1205" s="72"/>
      <c r="R1205" s="72"/>
      <c r="S1205" s="72"/>
      <c r="T1205" s="72"/>
      <c r="U1205" s="72"/>
      <c r="V1205" s="72"/>
      <c r="W1205" s="72"/>
      <c r="X1205" s="72"/>
      <c r="Y1205" s="72"/>
      <c r="Z1205" s="72"/>
    </row>
    <row r="1206" spans="1:26" ht="15.75" customHeight="1" x14ac:dyDescent="0.3">
      <c r="A1206" s="103"/>
      <c r="B1206" s="103"/>
      <c r="C1206" s="103"/>
      <c r="D1206" s="103"/>
      <c r="E1206" s="72"/>
      <c r="F1206" s="72"/>
      <c r="G1206" s="72"/>
      <c r="H1206" s="72"/>
      <c r="I1206" s="72"/>
      <c r="J1206" s="72"/>
      <c r="K1206" s="72"/>
      <c r="L1206" s="72"/>
      <c r="M1206" s="72"/>
      <c r="N1206" s="72"/>
      <c r="O1206" s="72"/>
      <c r="P1206" s="72"/>
      <c r="Q1206" s="72"/>
      <c r="R1206" s="72"/>
      <c r="S1206" s="72"/>
      <c r="T1206" s="72"/>
      <c r="U1206" s="72"/>
      <c r="V1206" s="72"/>
      <c r="W1206" s="72"/>
      <c r="X1206" s="72"/>
      <c r="Y1206" s="72"/>
      <c r="Z1206" s="72"/>
    </row>
    <row r="1207" spans="1:26" ht="15.75" customHeight="1" x14ac:dyDescent="0.3">
      <c r="A1207" s="103"/>
      <c r="B1207" s="103"/>
      <c r="C1207" s="103"/>
      <c r="D1207" s="103"/>
      <c r="E1207" s="72"/>
      <c r="F1207" s="72"/>
      <c r="G1207" s="72"/>
      <c r="H1207" s="72"/>
      <c r="I1207" s="72"/>
      <c r="J1207" s="72"/>
      <c r="K1207" s="72"/>
      <c r="L1207" s="72"/>
      <c r="M1207" s="72"/>
      <c r="N1207" s="72"/>
      <c r="O1207" s="72"/>
      <c r="P1207" s="72"/>
      <c r="Q1207" s="72"/>
      <c r="R1207" s="72"/>
      <c r="S1207" s="72"/>
      <c r="T1207" s="72"/>
      <c r="U1207" s="72"/>
      <c r="V1207" s="72"/>
      <c r="W1207" s="72"/>
      <c r="X1207" s="72"/>
      <c r="Y1207" s="72"/>
      <c r="Z1207" s="72"/>
    </row>
    <row r="1208" spans="1:26" ht="15.75" customHeight="1" x14ac:dyDescent="0.3">
      <c r="A1208" s="103"/>
      <c r="B1208" s="103"/>
      <c r="C1208" s="103"/>
      <c r="D1208" s="103"/>
      <c r="E1208" s="72"/>
      <c r="F1208" s="72"/>
      <c r="G1208" s="72"/>
      <c r="H1208" s="72"/>
      <c r="I1208" s="72"/>
      <c r="J1208" s="72"/>
      <c r="K1208" s="72"/>
      <c r="L1208" s="72"/>
      <c r="M1208" s="72"/>
      <c r="N1208" s="72"/>
      <c r="O1208" s="72"/>
      <c r="P1208" s="72"/>
      <c r="Q1208" s="72"/>
      <c r="R1208" s="72"/>
      <c r="S1208" s="72"/>
      <c r="T1208" s="72"/>
      <c r="U1208" s="72"/>
      <c r="V1208" s="72"/>
      <c r="W1208" s="72"/>
      <c r="X1208" s="72"/>
      <c r="Y1208" s="72"/>
      <c r="Z1208" s="72"/>
    </row>
    <row r="1209" spans="1:26" ht="15.75" customHeight="1" x14ac:dyDescent="0.3">
      <c r="A1209" s="103"/>
      <c r="B1209" s="103"/>
      <c r="C1209" s="103"/>
      <c r="D1209" s="103"/>
      <c r="E1209" s="72"/>
      <c r="F1209" s="72"/>
      <c r="G1209" s="72"/>
      <c r="H1209" s="72"/>
      <c r="I1209" s="72"/>
      <c r="J1209" s="72"/>
      <c r="K1209" s="72"/>
      <c r="L1209" s="72"/>
      <c r="M1209" s="72"/>
      <c r="N1209" s="72"/>
      <c r="O1209" s="72"/>
      <c r="P1209" s="72"/>
      <c r="Q1209" s="72"/>
      <c r="R1209" s="72"/>
      <c r="S1209" s="72"/>
      <c r="T1209" s="72"/>
      <c r="U1209" s="72"/>
      <c r="V1209" s="72"/>
      <c r="W1209" s="72"/>
      <c r="X1209" s="72"/>
      <c r="Y1209" s="72"/>
      <c r="Z1209" s="72"/>
    </row>
    <row r="1210" spans="1:26" ht="15.75" customHeight="1" x14ac:dyDescent="0.3">
      <c r="A1210" s="103"/>
      <c r="B1210" s="103"/>
      <c r="C1210" s="103"/>
      <c r="D1210" s="103"/>
      <c r="E1210" s="72"/>
      <c r="F1210" s="72"/>
      <c r="G1210" s="72"/>
      <c r="H1210" s="72"/>
      <c r="I1210" s="72"/>
      <c r="J1210" s="72"/>
      <c r="K1210" s="72"/>
      <c r="L1210" s="72"/>
      <c r="M1210" s="72"/>
      <c r="N1210" s="72"/>
      <c r="O1210" s="72"/>
      <c r="P1210" s="72"/>
      <c r="Q1210" s="72"/>
      <c r="R1210" s="72"/>
      <c r="S1210" s="72"/>
      <c r="T1210" s="72"/>
      <c r="U1210" s="72"/>
      <c r="V1210" s="72"/>
      <c r="W1210" s="72"/>
      <c r="X1210" s="72"/>
      <c r="Y1210" s="72"/>
      <c r="Z1210" s="72"/>
    </row>
    <row r="1211" spans="1:26" ht="15.75" customHeight="1" x14ac:dyDescent="0.3">
      <c r="A1211" s="103"/>
      <c r="B1211" s="103"/>
      <c r="C1211" s="103"/>
      <c r="D1211" s="103"/>
      <c r="E1211" s="72"/>
      <c r="F1211" s="72"/>
      <c r="G1211" s="72"/>
      <c r="H1211" s="72"/>
      <c r="I1211" s="72"/>
      <c r="J1211" s="72"/>
      <c r="K1211" s="72"/>
      <c r="L1211" s="72"/>
      <c r="M1211" s="72"/>
      <c r="N1211" s="72"/>
      <c r="O1211" s="72"/>
      <c r="P1211" s="72"/>
      <c r="Q1211" s="72"/>
      <c r="R1211" s="72"/>
      <c r="S1211" s="72"/>
      <c r="T1211" s="72"/>
      <c r="U1211" s="72"/>
      <c r="V1211" s="72"/>
      <c r="W1211" s="72"/>
      <c r="X1211" s="72"/>
      <c r="Y1211" s="72"/>
      <c r="Z1211" s="72"/>
    </row>
    <row r="1212" spans="1:26" ht="15.75" customHeight="1" x14ac:dyDescent="0.3">
      <c r="A1212" s="103"/>
      <c r="B1212" s="103"/>
      <c r="C1212" s="103"/>
      <c r="D1212" s="103"/>
      <c r="E1212" s="72"/>
      <c r="F1212" s="72"/>
      <c r="G1212" s="72"/>
      <c r="H1212" s="72"/>
      <c r="I1212" s="72"/>
      <c r="J1212" s="72"/>
      <c r="K1212" s="72"/>
      <c r="L1212" s="72"/>
      <c r="M1212" s="72"/>
      <c r="N1212" s="72"/>
      <c r="O1212" s="72"/>
      <c r="P1212" s="72"/>
      <c r="Q1212" s="72"/>
      <c r="R1212" s="72"/>
      <c r="S1212" s="72"/>
      <c r="T1212" s="72"/>
      <c r="U1212" s="72"/>
      <c r="V1212" s="72"/>
      <c r="W1212" s="72"/>
      <c r="X1212" s="72"/>
      <c r="Y1212" s="72"/>
      <c r="Z1212" s="72"/>
    </row>
    <row r="1213" spans="1:26" ht="15.75" customHeight="1" x14ac:dyDescent="0.3">
      <c r="A1213" s="103"/>
      <c r="B1213" s="103"/>
      <c r="C1213" s="103"/>
      <c r="D1213" s="103"/>
      <c r="E1213" s="72"/>
      <c r="F1213" s="72"/>
      <c r="G1213" s="72"/>
      <c r="H1213" s="72"/>
      <c r="I1213" s="72"/>
      <c r="J1213" s="72"/>
      <c r="K1213" s="72"/>
      <c r="L1213" s="72"/>
      <c r="M1213" s="72"/>
      <c r="N1213" s="72"/>
      <c r="O1213" s="72"/>
      <c r="P1213" s="72"/>
      <c r="Q1213" s="72"/>
      <c r="R1213" s="72"/>
      <c r="S1213" s="72"/>
      <c r="T1213" s="72"/>
      <c r="U1213" s="72"/>
      <c r="V1213" s="72"/>
      <c r="W1213" s="72"/>
      <c r="X1213" s="72"/>
      <c r="Y1213" s="72"/>
      <c r="Z1213" s="72"/>
    </row>
    <row r="1214" spans="1:26" ht="15.75" customHeight="1" x14ac:dyDescent="0.3">
      <c r="A1214" s="103"/>
      <c r="B1214" s="103"/>
      <c r="C1214" s="103"/>
      <c r="D1214" s="103"/>
      <c r="E1214" s="72"/>
      <c r="F1214" s="72"/>
      <c r="G1214" s="72"/>
      <c r="H1214" s="72"/>
      <c r="I1214" s="72"/>
      <c r="J1214" s="72"/>
      <c r="K1214" s="72"/>
      <c r="L1214" s="72"/>
      <c r="M1214" s="72"/>
      <c r="N1214" s="72"/>
      <c r="O1214" s="72"/>
      <c r="P1214" s="72"/>
      <c r="Q1214" s="72"/>
      <c r="R1214" s="72"/>
      <c r="S1214" s="72"/>
      <c r="T1214" s="72"/>
      <c r="U1214" s="72"/>
      <c r="V1214" s="72"/>
      <c r="W1214" s="72"/>
      <c r="X1214" s="72"/>
      <c r="Y1214" s="72"/>
      <c r="Z1214" s="72"/>
    </row>
    <row r="1215" spans="1:26" ht="15.75" customHeight="1" x14ac:dyDescent="0.3">
      <c r="A1215" s="103"/>
      <c r="B1215" s="103"/>
      <c r="C1215" s="103"/>
      <c r="D1215" s="103"/>
      <c r="E1215" s="72"/>
      <c r="F1215" s="72"/>
      <c r="G1215" s="72"/>
      <c r="H1215" s="72"/>
      <c r="I1215" s="72"/>
      <c r="J1215" s="72"/>
      <c r="K1215" s="72"/>
      <c r="L1215" s="72"/>
      <c r="M1215" s="72"/>
      <c r="N1215" s="72"/>
      <c r="O1215" s="72"/>
      <c r="P1215" s="72"/>
      <c r="Q1215" s="72"/>
      <c r="R1215" s="72"/>
      <c r="S1215" s="72"/>
      <c r="T1215" s="72"/>
      <c r="U1215" s="72"/>
      <c r="V1215" s="72"/>
      <c r="W1215" s="72"/>
      <c r="X1215" s="72"/>
      <c r="Y1215" s="72"/>
      <c r="Z1215" s="72"/>
    </row>
    <row r="1216" spans="1:26" ht="15.75" customHeight="1" x14ac:dyDescent="0.3">
      <c r="A1216" s="103"/>
      <c r="B1216" s="103"/>
      <c r="C1216" s="103"/>
      <c r="D1216" s="103"/>
      <c r="E1216" s="72"/>
      <c r="F1216" s="72"/>
      <c r="G1216" s="72"/>
      <c r="H1216" s="72"/>
      <c r="I1216" s="72"/>
      <c r="J1216" s="72"/>
      <c r="K1216" s="72"/>
      <c r="L1216" s="72"/>
      <c r="M1216" s="72"/>
      <c r="N1216" s="72"/>
      <c r="O1216" s="72"/>
      <c r="P1216" s="72"/>
      <c r="Q1216" s="72"/>
      <c r="R1216" s="72"/>
      <c r="S1216" s="72"/>
      <c r="T1216" s="72"/>
      <c r="U1216" s="72"/>
      <c r="V1216" s="72"/>
      <c r="W1216" s="72"/>
      <c r="X1216" s="72"/>
      <c r="Y1216" s="72"/>
      <c r="Z1216" s="72"/>
    </row>
    <row r="1217" spans="1:26" ht="15.75" customHeight="1" x14ac:dyDescent="0.3">
      <c r="A1217" s="103"/>
      <c r="B1217" s="103"/>
      <c r="C1217" s="103"/>
      <c r="D1217" s="103"/>
      <c r="E1217" s="72"/>
      <c r="F1217" s="72"/>
      <c r="G1217" s="72"/>
      <c r="H1217" s="72"/>
      <c r="I1217" s="72"/>
      <c r="J1217" s="72"/>
      <c r="K1217" s="72"/>
      <c r="L1217" s="72"/>
      <c r="M1217" s="72"/>
      <c r="N1217" s="72"/>
      <c r="O1217" s="72"/>
      <c r="P1217" s="72"/>
      <c r="Q1217" s="72"/>
      <c r="R1217" s="72"/>
      <c r="S1217" s="72"/>
      <c r="T1217" s="72"/>
      <c r="U1217" s="72"/>
      <c r="V1217" s="72"/>
      <c r="W1217" s="72"/>
      <c r="X1217" s="72"/>
      <c r="Y1217" s="72"/>
      <c r="Z1217" s="72"/>
    </row>
    <row r="1218" spans="1:26" ht="15.75" customHeight="1" x14ac:dyDescent="0.3">
      <c r="A1218" s="103"/>
      <c r="B1218" s="103"/>
      <c r="C1218" s="103"/>
      <c r="D1218" s="103"/>
      <c r="E1218" s="72"/>
      <c r="F1218" s="72"/>
      <c r="G1218" s="72"/>
      <c r="H1218" s="72"/>
      <c r="I1218" s="72"/>
      <c r="J1218" s="72"/>
      <c r="K1218" s="72"/>
      <c r="L1218" s="72"/>
      <c r="M1218" s="72"/>
      <c r="N1218" s="72"/>
      <c r="O1218" s="72"/>
      <c r="P1218" s="72"/>
      <c r="Q1218" s="72"/>
      <c r="R1218" s="72"/>
      <c r="S1218" s="72"/>
      <c r="T1218" s="72"/>
      <c r="U1218" s="72"/>
      <c r="V1218" s="72"/>
      <c r="W1218" s="72"/>
      <c r="X1218" s="72"/>
      <c r="Y1218" s="72"/>
      <c r="Z1218" s="72"/>
    </row>
    <row r="1219" spans="1:26" ht="15.75" customHeight="1" x14ac:dyDescent="0.3">
      <c r="A1219" s="103"/>
      <c r="B1219" s="103"/>
      <c r="C1219" s="103"/>
      <c r="D1219" s="103"/>
      <c r="E1219" s="72"/>
      <c r="F1219" s="72"/>
      <c r="G1219" s="72"/>
      <c r="H1219" s="72"/>
      <c r="I1219" s="72"/>
      <c r="J1219" s="72"/>
      <c r="K1219" s="72"/>
      <c r="L1219" s="72"/>
      <c r="M1219" s="72"/>
      <c r="N1219" s="72"/>
      <c r="O1219" s="72"/>
      <c r="P1219" s="72"/>
      <c r="Q1219" s="72"/>
      <c r="R1219" s="72"/>
      <c r="S1219" s="72"/>
      <c r="T1219" s="72"/>
      <c r="U1219" s="72"/>
      <c r="V1219" s="72"/>
      <c r="W1219" s="72"/>
      <c r="X1219" s="72"/>
      <c r="Y1219" s="72"/>
      <c r="Z1219" s="72"/>
    </row>
    <row r="1220" spans="1:26" ht="15.75" customHeight="1" x14ac:dyDescent="0.3">
      <c r="A1220" s="103"/>
      <c r="B1220" s="103"/>
      <c r="C1220" s="103"/>
      <c r="D1220" s="103"/>
      <c r="E1220" s="72"/>
      <c r="F1220" s="72"/>
      <c r="G1220" s="72"/>
      <c r="H1220" s="72"/>
      <c r="I1220" s="72"/>
      <c r="J1220" s="72"/>
      <c r="K1220" s="72"/>
      <c r="L1220" s="72"/>
      <c r="M1220" s="72"/>
      <c r="N1220" s="72"/>
      <c r="O1220" s="72"/>
      <c r="P1220" s="72"/>
      <c r="Q1220" s="72"/>
      <c r="R1220" s="72"/>
      <c r="S1220" s="72"/>
      <c r="T1220" s="72"/>
      <c r="U1220" s="72"/>
      <c r="V1220" s="72"/>
      <c r="W1220" s="72"/>
      <c r="X1220" s="72"/>
      <c r="Y1220" s="72"/>
      <c r="Z1220" s="72"/>
    </row>
    <row r="1221" spans="1:26" ht="15.75" customHeight="1" x14ac:dyDescent="0.3">
      <c r="A1221" s="103"/>
      <c r="B1221" s="103"/>
      <c r="C1221" s="103"/>
      <c r="D1221" s="103"/>
      <c r="E1221" s="72"/>
      <c r="F1221" s="72"/>
      <c r="G1221" s="72"/>
      <c r="H1221" s="72"/>
      <c r="I1221" s="72"/>
      <c r="J1221" s="72"/>
      <c r="K1221" s="72"/>
      <c r="L1221" s="72"/>
      <c r="M1221" s="72"/>
      <c r="N1221" s="72"/>
      <c r="O1221" s="72"/>
      <c r="P1221" s="72"/>
      <c r="Q1221" s="72"/>
      <c r="R1221" s="72"/>
      <c r="S1221" s="72"/>
      <c r="T1221" s="72"/>
      <c r="U1221" s="72"/>
      <c r="V1221" s="72"/>
      <c r="W1221" s="72"/>
      <c r="X1221" s="72"/>
      <c r="Y1221" s="72"/>
      <c r="Z1221" s="72"/>
    </row>
    <row r="1222" spans="1:26" ht="15.75" customHeight="1" x14ac:dyDescent="0.3">
      <c r="A1222" s="103"/>
      <c r="B1222" s="103"/>
      <c r="C1222" s="103"/>
      <c r="D1222" s="103"/>
      <c r="E1222" s="72"/>
      <c r="F1222" s="72"/>
      <c r="G1222" s="72"/>
      <c r="H1222" s="72"/>
      <c r="I1222" s="72"/>
      <c r="J1222" s="72"/>
      <c r="K1222" s="72"/>
      <c r="L1222" s="72"/>
      <c r="M1222" s="72"/>
      <c r="N1222" s="72"/>
      <c r="O1222" s="72"/>
      <c r="P1222" s="72"/>
      <c r="Q1222" s="72"/>
      <c r="R1222" s="72"/>
      <c r="S1222" s="72"/>
      <c r="T1222" s="72"/>
      <c r="U1222" s="72"/>
      <c r="V1222" s="72"/>
      <c r="W1222" s="72"/>
      <c r="X1222" s="72"/>
      <c r="Y1222" s="72"/>
      <c r="Z1222" s="72"/>
    </row>
    <row r="1223" spans="1:26" ht="15.75" customHeight="1" x14ac:dyDescent="0.3">
      <c r="A1223" s="103"/>
      <c r="B1223" s="103"/>
      <c r="C1223" s="103"/>
      <c r="D1223" s="103"/>
      <c r="E1223" s="72"/>
      <c r="F1223" s="72"/>
      <c r="G1223" s="72"/>
      <c r="H1223" s="72"/>
      <c r="I1223" s="72"/>
      <c r="J1223" s="72"/>
      <c r="K1223" s="72"/>
      <c r="L1223" s="72"/>
      <c r="M1223" s="72"/>
      <c r="N1223" s="72"/>
      <c r="O1223" s="72"/>
      <c r="P1223" s="72"/>
      <c r="Q1223" s="72"/>
      <c r="R1223" s="72"/>
      <c r="S1223" s="72"/>
      <c r="T1223" s="72"/>
      <c r="U1223" s="72"/>
      <c r="V1223" s="72"/>
      <c r="W1223" s="72"/>
      <c r="X1223" s="72"/>
      <c r="Y1223" s="72"/>
      <c r="Z1223" s="72"/>
    </row>
    <row r="1224" spans="1:26" ht="15.75" customHeight="1" x14ac:dyDescent="0.3">
      <c r="A1224" s="103"/>
      <c r="B1224" s="103"/>
      <c r="C1224" s="103"/>
      <c r="D1224" s="103"/>
      <c r="E1224" s="72"/>
      <c r="F1224" s="72"/>
      <c r="G1224" s="72"/>
      <c r="H1224" s="72"/>
      <c r="I1224" s="72"/>
      <c r="J1224" s="72"/>
      <c r="K1224" s="72"/>
      <c r="L1224" s="72"/>
      <c r="M1224" s="72"/>
      <c r="N1224" s="72"/>
      <c r="O1224" s="72"/>
      <c r="P1224" s="72"/>
      <c r="Q1224" s="72"/>
      <c r="R1224" s="72"/>
      <c r="S1224" s="72"/>
      <c r="T1224" s="72"/>
      <c r="U1224" s="72"/>
      <c r="V1224" s="72"/>
      <c r="W1224" s="72"/>
      <c r="X1224" s="72"/>
      <c r="Y1224" s="72"/>
      <c r="Z1224" s="72"/>
    </row>
    <row r="1225" spans="1:26" ht="15.75" customHeight="1" x14ac:dyDescent="0.3">
      <c r="A1225" s="103"/>
      <c r="B1225" s="103"/>
      <c r="C1225" s="103"/>
      <c r="D1225" s="103"/>
      <c r="E1225" s="72"/>
      <c r="F1225" s="72"/>
      <c r="G1225" s="72"/>
      <c r="H1225" s="72"/>
      <c r="I1225" s="72"/>
      <c r="J1225" s="72"/>
      <c r="K1225" s="72"/>
      <c r="L1225" s="72"/>
      <c r="M1225" s="72"/>
      <c r="N1225" s="72"/>
      <c r="O1225" s="72"/>
      <c r="P1225" s="72"/>
      <c r="Q1225" s="72"/>
      <c r="R1225" s="72"/>
      <c r="S1225" s="72"/>
      <c r="T1225" s="72"/>
      <c r="U1225" s="72"/>
      <c r="V1225" s="72"/>
      <c r="W1225" s="72"/>
      <c r="X1225" s="72"/>
      <c r="Y1225" s="72"/>
      <c r="Z1225" s="72"/>
    </row>
    <row r="1226" spans="1:26" ht="15.75" customHeight="1" x14ac:dyDescent="0.3">
      <c r="A1226" s="103"/>
      <c r="B1226" s="103"/>
      <c r="C1226" s="103"/>
      <c r="D1226" s="103"/>
      <c r="E1226" s="72"/>
      <c r="F1226" s="72"/>
      <c r="G1226" s="72"/>
      <c r="H1226" s="72"/>
      <c r="I1226" s="72"/>
      <c r="J1226" s="72"/>
      <c r="K1226" s="72"/>
      <c r="L1226" s="72"/>
      <c r="M1226" s="72"/>
      <c r="N1226" s="72"/>
      <c r="O1226" s="72"/>
      <c r="P1226" s="72"/>
      <c r="Q1226" s="72"/>
      <c r="R1226" s="72"/>
      <c r="S1226" s="72"/>
      <c r="T1226" s="72"/>
      <c r="U1226" s="72"/>
      <c r="V1226" s="72"/>
      <c r="W1226" s="72"/>
      <c r="X1226" s="72"/>
      <c r="Y1226" s="72"/>
      <c r="Z1226" s="72"/>
    </row>
    <row r="1227" spans="1:26" ht="15.75" customHeight="1" x14ac:dyDescent="0.3">
      <c r="A1227" s="103"/>
      <c r="B1227" s="103"/>
      <c r="C1227" s="103"/>
      <c r="D1227" s="103"/>
      <c r="E1227" s="72"/>
      <c r="F1227" s="72"/>
      <c r="G1227" s="72"/>
      <c r="H1227" s="72"/>
      <c r="I1227" s="72"/>
      <c r="J1227" s="72"/>
      <c r="K1227" s="72"/>
      <c r="L1227" s="72"/>
      <c r="M1227" s="72"/>
      <c r="N1227" s="72"/>
      <c r="O1227" s="72"/>
      <c r="P1227" s="72"/>
      <c r="Q1227" s="72"/>
      <c r="R1227" s="72"/>
      <c r="S1227" s="72"/>
      <c r="T1227" s="72"/>
      <c r="U1227" s="72"/>
      <c r="V1227" s="72"/>
      <c r="W1227" s="72"/>
      <c r="X1227" s="72"/>
      <c r="Y1227" s="72"/>
      <c r="Z1227" s="72"/>
    </row>
    <row r="1228" spans="1:26" ht="15.75" customHeight="1" x14ac:dyDescent="0.3">
      <c r="A1228" s="103"/>
      <c r="B1228" s="103"/>
      <c r="C1228" s="103"/>
      <c r="D1228" s="103"/>
      <c r="E1228" s="72"/>
      <c r="F1228" s="72"/>
      <c r="G1228" s="72"/>
      <c r="H1228" s="72"/>
      <c r="I1228" s="72"/>
      <c r="J1228" s="72"/>
      <c r="K1228" s="72"/>
      <c r="L1228" s="72"/>
      <c r="M1228" s="72"/>
      <c r="N1228" s="72"/>
      <c r="O1228" s="72"/>
      <c r="P1228" s="72"/>
      <c r="Q1228" s="72"/>
      <c r="R1228" s="72"/>
      <c r="S1228" s="72"/>
      <c r="T1228" s="72"/>
      <c r="U1228" s="72"/>
      <c r="V1228" s="72"/>
      <c r="W1228" s="72"/>
      <c r="X1228" s="72"/>
      <c r="Y1228" s="72"/>
      <c r="Z1228" s="72"/>
    </row>
    <row r="1229" spans="1:26" ht="15.75" customHeight="1" x14ac:dyDescent="0.3">
      <c r="A1229" s="103"/>
      <c r="B1229" s="103"/>
      <c r="C1229" s="103"/>
      <c r="D1229" s="103"/>
      <c r="E1229" s="72"/>
      <c r="F1229" s="72"/>
      <c r="G1229" s="72"/>
      <c r="H1229" s="72"/>
      <c r="I1229" s="72"/>
      <c r="J1229" s="72"/>
      <c r="K1229" s="72"/>
      <c r="L1229" s="72"/>
      <c r="M1229" s="72"/>
      <c r="N1229" s="72"/>
      <c r="O1229" s="72"/>
      <c r="P1229" s="72"/>
      <c r="Q1229" s="72"/>
      <c r="R1229" s="72"/>
      <c r="S1229" s="72"/>
      <c r="T1229" s="72"/>
      <c r="U1229" s="72"/>
      <c r="V1229" s="72"/>
      <c r="W1229" s="72"/>
      <c r="X1229" s="72"/>
      <c r="Y1229" s="72"/>
      <c r="Z1229" s="72"/>
    </row>
    <row r="1230" spans="1:26" ht="15.75" customHeight="1" x14ac:dyDescent="0.3">
      <c r="A1230" s="103"/>
      <c r="B1230" s="103"/>
      <c r="C1230" s="103"/>
      <c r="D1230" s="103"/>
      <c r="E1230" s="72"/>
      <c r="F1230" s="72"/>
      <c r="G1230" s="72"/>
      <c r="H1230" s="72"/>
      <c r="I1230" s="72"/>
      <c r="J1230" s="72"/>
      <c r="K1230" s="72"/>
      <c r="L1230" s="72"/>
      <c r="M1230" s="72"/>
      <c r="N1230" s="72"/>
      <c r="O1230" s="72"/>
      <c r="P1230" s="72"/>
      <c r="Q1230" s="72"/>
      <c r="R1230" s="72"/>
      <c r="S1230" s="72"/>
      <c r="T1230" s="72"/>
      <c r="U1230" s="72"/>
      <c r="V1230" s="72"/>
      <c r="W1230" s="72"/>
      <c r="X1230" s="72"/>
      <c r="Y1230" s="72"/>
      <c r="Z1230" s="72"/>
    </row>
    <row r="1231" spans="1:26" ht="15.75" customHeight="1" x14ac:dyDescent="0.3">
      <c r="A1231" s="103"/>
      <c r="B1231" s="103"/>
      <c r="C1231" s="103"/>
      <c r="D1231" s="103"/>
      <c r="E1231" s="72"/>
      <c r="F1231" s="72"/>
      <c r="G1231" s="72"/>
      <c r="H1231" s="72"/>
      <c r="I1231" s="72"/>
      <c r="J1231" s="72"/>
      <c r="K1231" s="72"/>
      <c r="L1231" s="72"/>
      <c r="M1231" s="72"/>
      <c r="N1231" s="72"/>
      <c r="O1231" s="72"/>
      <c r="P1231" s="72"/>
      <c r="Q1231" s="72"/>
      <c r="R1231" s="72"/>
      <c r="S1231" s="72"/>
      <c r="T1231" s="72"/>
      <c r="U1231" s="72"/>
      <c r="V1231" s="72"/>
      <c r="W1231" s="72"/>
      <c r="X1231" s="72"/>
      <c r="Y1231" s="72"/>
      <c r="Z1231" s="72"/>
    </row>
    <row r="1232" spans="1:26" ht="15.75" customHeight="1" x14ac:dyDescent="0.3">
      <c r="A1232" s="103"/>
      <c r="B1232" s="103"/>
      <c r="C1232" s="103"/>
      <c r="D1232" s="103"/>
      <c r="E1232" s="72"/>
      <c r="F1232" s="72"/>
      <c r="G1232" s="72"/>
      <c r="H1232" s="72"/>
      <c r="I1232" s="72"/>
      <c r="J1232" s="72"/>
      <c r="K1232" s="72"/>
      <c r="L1232" s="72"/>
      <c r="M1232" s="72"/>
      <c r="N1232" s="72"/>
      <c r="O1232" s="72"/>
      <c r="P1232" s="72"/>
      <c r="Q1232" s="72"/>
      <c r="R1232" s="72"/>
      <c r="S1232" s="72"/>
      <c r="T1232" s="72"/>
      <c r="U1232" s="72"/>
      <c r="V1232" s="72"/>
      <c r="W1232" s="72"/>
      <c r="X1232" s="72"/>
      <c r="Y1232" s="72"/>
      <c r="Z1232" s="72"/>
    </row>
    <row r="1233" spans="1:26" ht="15.75" customHeight="1" x14ac:dyDescent="0.3">
      <c r="A1233" s="103"/>
      <c r="B1233" s="103"/>
      <c r="C1233" s="103"/>
      <c r="D1233" s="103"/>
      <c r="E1233" s="72"/>
      <c r="F1233" s="72"/>
      <c r="G1233" s="72"/>
      <c r="H1233" s="72"/>
      <c r="I1233" s="72"/>
      <c r="J1233" s="72"/>
      <c r="K1233" s="72"/>
      <c r="L1233" s="72"/>
      <c r="M1233" s="72"/>
      <c r="N1233" s="72"/>
      <c r="O1233" s="72"/>
      <c r="P1233" s="72"/>
      <c r="Q1233" s="72"/>
      <c r="R1233" s="72"/>
      <c r="S1233" s="72"/>
      <c r="T1233" s="72"/>
      <c r="U1233" s="72"/>
      <c r="V1233" s="72"/>
      <c r="W1233" s="72"/>
      <c r="X1233" s="72"/>
      <c r="Y1233" s="72"/>
      <c r="Z1233" s="72"/>
    </row>
    <row r="1234" spans="1:26" ht="15.75" customHeight="1" x14ac:dyDescent="0.3">
      <c r="A1234" s="103"/>
      <c r="B1234" s="103"/>
      <c r="C1234" s="103"/>
      <c r="D1234" s="103"/>
      <c r="E1234" s="72"/>
      <c r="F1234" s="72"/>
      <c r="G1234" s="72"/>
      <c r="H1234" s="72"/>
      <c r="I1234" s="72"/>
      <c r="J1234" s="72"/>
      <c r="K1234" s="72"/>
      <c r="L1234" s="72"/>
      <c r="M1234" s="72"/>
      <c r="N1234" s="72"/>
      <c r="O1234" s="72"/>
      <c r="P1234" s="72"/>
      <c r="Q1234" s="72"/>
      <c r="R1234" s="72"/>
      <c r="S1234" s="72"/>
      <c r="T1234" s="72"/>
      <c r="U1234" s="72"/>
      <c r="V1234" s="72"/>
      <c r="W1234" s="72"/>
      <c r="X1234" s="72"/>
      <c r="Y1234" s="72"/>
      <c r="Z1234" s="72"/>
    </row>
    <row r="1235" spans="1:26" ht="15.75" customHeight="1" x14ac:dyDescent="0.3">
      <c r="A1235" s="103"/>
      <c r="B1235" s="103"/>
      <c r="C1235" s="103"/>
      <c r="D1235" s="103"/>
      <c r="E1235" s="72"/>
      <c r="F1235" s="72"/>
      <c r="G1235" s="72"/>
      <c r="H1235" s="72"/>
      <c r="I1235" s="72"/>
      <c r="J1235" s="72"/>
      <c r="K1235" s="72"/>
      <c r="L1235" s="72"/>
      <c r="M1235" s="72"/>
      <c r="N1235" s="72"/>
      <c r="O1235" s="72"/>
      <c r="P1235" s="72"/>
      <c r="Q1235" s="72"/>
      <c r="R1235" s="72"/>
      <c r="S1235" s="72"/>
      <c r="T1235" s="72"/>
      <c r="U1235" s="72"/>
      <c r="V1235" s="72"/>
      <c r="W1235" s="72"/>
      <c r="X1235" s="72"/>
      <c r="Y1235" s="72"/>
      <c r="Z1235" s="72"/>
    </row>
    <row r="1236" spans="1:26" ht="15.75" customHeight="1" x14ac:dyDescent="0.3">
      <c r="A1236" s="103"/>
      <c r="B1236" s="103"/>
      <c r="C1236" s="103"/>
      <c r="D1236" s="103"/>
      <c r="E1236" s="72"/>
      <c r="F1236" s="72"/>
      <c r="G1236" s="72"/>
      <c r="H1236" s="72"/>
      <c r="I1236" s="72"/>
      <c r="J1236" s="72"/>
      <c r="K1236" s="72"/>
      <c r="L1236" s="72"/>
      <c r="M1236" s="72"/>
      <c r="N1236" s="72"/>
      <c r="O1236" s="72"/>
      <c r="P1236" s="72"/>
      <c r="Q1236" s="72"/>
      <c r="R1236" s="72"/>
      <c r="S1236" s="72"/>
      <c r="T1236" s="72"/>
      <c r="U1236" s="72"/>
      <c r="V1236" s="72"/>
      <c r="W1236" s="72"/>
      <c r="X1236" s="72"/>
      <c r="Y1236" s="72"/>
      <c r="Z1236" s="72"/>
    </row>
    <row r="1237" spans="1:26" ht="15.75" customHeight="1" x14ac:dyDescent="0.3">
      <c r="A1237" s="103"/>
      <c r="B1237" s="103"/>
      <c r="C1237" s="103"/>
      <c r="D1237" s="103"/>
      <c r="E1237" s="72"/>
      <c r="F1237" s="72"/>
      <c r="G1237" s="72"/>
      <c r="H1237" s="72"/>
      <c r="I1237" s="72"/>
      <c r="J1237" s="72"/>
      <c r="K1237" s="72"/>
      <c r="L1237" s="72"/>
      <c r="M1237" s="72"/>
      <c r="N1237" s="72"/>
      <c r="O1237" s="72"/>
      <c r="P1237" s="72"/>
      <c r="Q1237" s="72"/>
      <c r="R1237" s="72"/>
      <c r="S1237" s="72"/>
      <c r="T1237" s="72"/>
      <c r="U1237" s="72"/>
      <c r="V1237" s="72"/>
      <c r="W1237" s="72"/>
      <c r="X1237" s="72"/>
      <c r="Y1237" s="72"/>
      <c r="Z1237" s="72"/>
    </row>
    <row r="1238" spans="1:26" ht="15.75" customHeight="1" x14ac:dyDescent="0.3">
      <c r="A1238" s="103"/>
      <c r="B1238" s="103"/>
      <c r="C1238" s="103"/>
      <c r="D1238" s="103"/>
      <c r="E1238" s="72"/>
      <c r="F1238" s="72"/>
      <c r="G1238" s="72"/>
      <c r="H1238" s="72"/>
      <c r="I1238" s="72"/>
      <c r="J1238" s="72"/>
      <c r="K1238" s="72"/>
      <c r="L1238" s="72"/>
      <c r="M1238" s="72"/>
      <c r="N1238" s="72"/>
      <c r="O1238" s="72"/>
      <c r="P1238" s="72"/>
      <c r="Q1238" s="72"/>
      <c r="R1238" s="72"/>
      <c r="S1238" s="72"/>
      <c r="T1238" s="72"/>
      <c r="U1238" s="72"/>
      <c r="V1238" s="72"/>
      <c r="W1238" s="72"/>
      <c r="X1238" s="72"/>
      <c r="Y1238" s="72"/>
      <c r="Z1238" s="72"/>
    </row>
    <row r="1239" spans="1:26" ht="15.75" customHeight="1" x14ac:dyDescent="0.3">
      <c r="A1239" s="103"/>
      <c r="B1239" s="103"/>
      <c r="C1239" s="103"/>
      <c r="D1239" s="103"/>
      <c r="E1239" s="72"/>
      <c r="F1239" s="72"/>
      <c r="G1239" s="72"/>
      <c r="H1239" s="72"/>
      <c r="I1239" s="72"/>
      <c r="J1239" s="72"/>
      <c r="K1239" s="72"/>
      <c r="L1239" s="72"/>
      <c r="M1239" s="72"/>
      <c r="N1239" s="72"/>
      <c r="O1239" s="72"/>
      <c r="P1239" s="72"/>
      <c r="Q1239" s="72"/>
      <c r="R1239" s="72"/>
      <c r="S1239" s="72"/>
      <c r="T1239" s="72"/>
      <c r="U1239" s="72"/>
      <c r="V1239" s="72"/>
      <c r="W1239" s="72"/>
      <c r="X1239" s="72"/>
      <c r="Y1239" s="72"/>
      <c r="Z1239" s="72"/>
    </row>
    <row r="1240" spans="1:26" ht="15.75" customHeight="1" x14ac:dyDescent="0.3">
      <c r="A1240" s="103"/>
      <c r="B1240" s="103"/>
      <c r="C1240" s="103"/>
      <c r="D1240" s="103"/>
      <c r="E1240" s="72"/>
      <c r="F1240" s="72"/>
      <c r="G1240" s="72"/>
      <c r="H1240" s="72"/>
      <c r="I1240" s="72"/>
      <c r="J1240" s="72"/>
      <c r="K1240" s="72"/>
      <c r="L1240" s="72"/>
      <c r="M1240" s="72"/>
      <c r="N1240" s="72"/>
      <c r="O1240" s="72"/>
      <c r="P1240" s="72"/>
      <c r="Q1240" s="72"/>
      <c r="R1240" s="72"/>
      <c r="S1240" s="72"/>
      <c r="T1240" s="72"/>
      <c r="U1240" s="72"/>
      <c r="V1240" s="72"/>
      <c r="W1240" s="72"/>
      <c r="X1240" s="72"/>
      <c r="Y1240" s="72"/>
      <c r="Z1240" s="72"/>
    </row>
    <row r="1241" spans="1:26" ht="15.75" customHeight="1" x14ac:dyDescent="0.3">
      <c r="A1241" s="103"/>
      <c r="B1241" s="103"/>
      <c r="C1241" s="103"/>
      <c r="D1241" s="103"/>
      <c r="E1241" s="72"/>
      <c r="F1241" s="72"/>
      <c r="G1241" s="72"/>
      <c r="H1241" s="72"/>
      <c r="I1241" s="72"/>
      <c r="J1241" s="72"/>
      <c r="K1241" s="72"/>
      <c r="L1241" s="72"/>
      <c r="M1241" s="72"/>
      <c r="N1241" s="72"/>
      <c r="O1241" s="72"/>
      <c r="P1241" s="72"/>
      <c r="Q1241" s="72"/>
      <c r="R1241" s="72"/>
      <c r="S1241" s="72"/>
      <c r="T1241" s="72"/>
      <c r="U1241" s="72"/>
      <c r="V1241" s="72"/>
      <c r="W1241" s="72"/>
      <c r="X1241" s="72"/>
      <c r="Y1241" s="72"/>
      <c r="Z1241" s="72"/>
    </row>
    <row r="1242" spans="1:26" ht="15.75" customHeight="1" x14ac:dyDescent="0.3">
      <c r="A1242" s="103"/>
      <c r="B1242" s="103"/>
      <c r="C1242" s="103"/>
      <c r="D1242" s="103"/>
      <c r="E1242" s="72"/>
      <c r="F1242" s="72"/>
      <c r="G1242" s="72"/>
      <c r="H1242" s="72"/>
      <c r="I1242" s="72"/>
      <c r="J1242" s="72"/>
      <c r="K1242" s="72"/>
      <c r="L1242" s="72"/>
      <c r="M1242" s="72"/>
      <c r="N1242" s="72"/>
      <c r="O1242" s="72"/>
      <c r="P1242" s="72"/>
      <c r="Q1242" s="72"/>
      <c r="R1242" s="72"/>
      <c r="S1242" s="72"/>
      <c r="T1242" s="72"/>
      <c r="U1242" s="72"/>
      <c r="V1242" s="72"/>
      <c r="W1242" s="72"/>
      <c r="X1242" s="72"/>
      <c r="Y1242" s="72"/>
      <c r="Z1242" s="72"/>
    </row>
    <row r="1243" spans="1:26" ht="15.75" customHeight="1" x14ac:dyDescent="0.3">
      <c r="A1243" s="103"/>
      <c r="B1243" s="103"/>
      <c r="C1243" s="103"/>
      <c r="D1243" s="103"/>
      <c r="E1243" s="72"/>
      <c r="F1243" s="72"/>
      <c r="G1243" s="72"/>
      <c r="H1243" s="72"/>
      <c r="I1243" s="72"/>
      <c r="J1243" s="72"/>
      <c r="K1243" s="72"/>
      <c r="L1243" s="72"/>
      <c r="M1243" s="72"/>
      <c r="N1243" s="72"/>
      <c r="O1243" s="72"/>
      <c r="P1243" s="72"/>
      <c r="Q1243" s="72"/>
      <c r="R1243" s="72"/>
      <c r="S1243" s="72"/>
      <c r="T1243" s="72"/>
      <c r="U1243" s="72"/>
      <c r="V1243" s="72"/>
      <c r="W1243" s="72"/>
      <c r="X1243" s="72"/>
      <c r="Y1243" s="72"/>
      <c r="Z1243" s="72"/>
    </row>
    <row r="1244" spans="1:26" ht="15.75" customHeight="1" x14ac:dyDescent="0.3">
      <c r="A1244" s="103"/>
      <c r="B1244" s="103"/>
      <c r="C1244" s="103"/>
      <c r="D1244" s="103"/>
      <c r="E1244" s="72"/>
      <c r="F1244" s="72"/>
      <c r="G1244" s="72"/>
      <c r="H1244" s="72"/>
      <c r="I1244" s="72"/>
      <c r="J1244" s="72"/>
      <c r="K1244" s="72"/>
      <c r="L1244" s="72"/>
      <c r="M1244" s="72"/>
      <c r="N1244" s="72"/>
      <c r="O1244" s="72"/>
      <c r="P1244" s="72"/>
      <c r="Q1244" s="72"/>
      <c r="R1244" s="72"/>
      <c r="S1244" s="72"/>
      <c r="T1244" s="72"/>
      <c r="U1244" s="72"/>
      <c r="V1244" s="72"/>
      <c r="W1244" s="72"/>
      <c r="X1244" s="72"/>
      <c r="Y1244" s="72"/>
      <c r="Z1244" s="72"/>
    </row>
    <row r="1245" spans="1:26" ht="15.75" customHeight="1" x14ac:dyDescent="0.3">
      <c r="A1245" s="103"/>
      <c r="B1245" s="103"/>
      <c r="C1245" s="103"/>
      <c r="D1245" s="103"/>
      <c r="E1245" s="72"/>
      <c r="F1245" s="72"/>
      <c r="G1245" s="72"/>
      <c r="H1245" s="72"/>
      <c r="I1245" s="72"/>
      <c r="J1245" s="72"/>
      <c r="K1245" s="72"/>
      <c r="L1245" s="72"/>
      <c r="M1245" s="72"/>
      <c r="N1245" s="72"/>
      <c r="O1245" s="72"/>
      <c r="P1245" s="72"/>
      <c r="Q1245" s="72"/>
      <c r="R1245" s="72"/>
      <c r="S1245" s="72"/>
      <c r="T1245" s="72"/>
      <c r="U1245" s="72"/>
      <c r="V1245" s="72"/>
      <c r="W1245" s="72"/>
      <c r="X1245" s="72"/>
      <c r="Y1245" s="72"/>
      <c r="Z1245" s="72"/>
    </row>
    <row r="1246" spans="1:26" ht="15.75" customHeight="1" x14ac:dyDescent="0.3">
      <c r="A1246" s="103"/>
      <c r="B1246" s="103"/>
      <c r="C1246" s="103"/>
      <c r="D1246" s="103"/>
      <c r="E1246" s="72"/>
      <c r="F1246" s="72"/>
      <c r="G1246" s="72"/>
      <c r="H1246" s="72"/>
      <c r="I1246" s="72"/>
      <c r="J1246" s="72"/>
      <c r="K1246" s="72"/>
      <c r="L1246" s="72"/>
      <c r="M1246" s="72"/>
      <c r="N1246" s="72"/>
      <c r="O1246" s="72"/>
      <c r="P1246" s="72"/>
      <c r="Q1246" s="72"/>
      <c r="R1246" s="72"/>
      <c r="S1246" s="72"/>
      <c r="T1246" s="72"/>
      <c r="U1246" s="72"/>
      <c r="V1246" s="72"/>
      <c r="W1246" s="72"/>
      <c r="X1246" s="72"/>
      <c r="Y1246" s="72"/>
      <c r="Z1246" s="72"/>
    </row>
    <row r="1247" spans="1:26" ht="15.75" customHeight="1" x14ac:dyDescent="0.3">
      <c r="A1247" s="103"/>
      <c r="B1247" s="103"/>
      <c r="C1247" s="103"/>
      <c r="D1247" s="103"/>
      <c r="E1247" s="72"/>
      <c r="F1247" s="72"/>
      <c r="G1247" s="72"/>
      <c r="H1247" s="72"/>
      <c r="I1247" s="72"/>
      <c r="J1247" s="72"/>
      <c r="K1247" s="72"/>
      <c r="L1247" s="72"/>
      <c r="M1247" s="72"/>
      <c r="N1247" s="72"/>
      <c r="O1247" s="72"/>
      <c r="P1247" s="72"/>
      <c r="Q1247" s="72"/>
      <c r="R1247" s="72"/>
      <c r="S1247" s="72"/>
      <c r="T1247" s="72"/>
      <c r="U1247" s="72"/>
      <c r="V1247" s="72"/>
      <c r="W1247" s="72"/>
      <c r="X1247" s="72"/>
      <c r="Y1247" s="72"/>
      <c r="Z1247" s="72"/>
    </row>
    <row r="1248" spans="1:26" ht="15.75" customHeight="1" x14ac:dyDescent="0.3">
      <c r="A1248" s="103"/>
      <c r="B1248" s="103"/>
      <c r="C1248" s="103"/>
      <c r="D1248" s="103"/>
      <c r="E1248" s="72"/>
      <c r="F1248" s="72"/>
      <c r="G1248" s="72"/>
      <c r="H1248" s="72"/>
      <c r="I1248" s="72"/>
      <c r="J1248" s="72"/>
      <c r="K1248" s="72"/>
      <c r="L1248" s="72"/>
      <c r="M1248" s="72"/>
      <c r="N1248" s="72"/>
      <c r="O1248" s="72"/>
      <c r="P1248" s="72"/>
      <c r="Q1248" s="72"/>
      <c r="R1248" s="72"/>
      <c r="S1248" s="72"/>
      <c r="T1248" s="72"/>
      <c r="U1248" s="72"/>
      <c r="V1248" s="72"/>
      <c r="W1248" s="72"/>
      <c r="X1248" s="72"/>
      <c r="Y1248" s="72"/>
      <c r="Z1248" s="72"/>
    </row>
    <row r="1249" spans="1:26" ht="15.75" customHeight="1" x14ac:dyDescent="0.3">
      <c r="A1249" s="103"/>
      <c r="B1249" s="103"/>
      <c r="C1249" s="103"/>
      <c r="D1249" s="103"/>
      <c r="E1249" s="72"/>
      <c r="F1249" s="72"/>
      <c r="G1249" s="72"/>
      <c r="H1249" s="72"/>
      <c r="I1249" s="72"/>
      <c r="J1249" s="72"/>
      <c r="K1249" s="72"/>
      <c r="L1249" s="72"/>
      <c r="M1249" s="72"/>
      <c r="N1249" s="72"/>
      <c r="O1249" s="72"/>
      <c r="P1249" s="72"/>
      <c r="Q1249" s="72"/>
      <c r="R1249" s="72"/>
      <c r="S1249" s="72"/>
      <c r="T1249" s="72"/>
      <c r="U1249" s="72"/>
      <c r="V1249" s="72"/>
      <c r="W1249" s="72"/>
      <c r="X1249" s="72"/>
      <c r="Y1249" s="72"/>
      <c r="Z1249" s="72"/>
    </row>
    <row r="1250" spans="1:26" ht="15.75" customHeight="1" x14ac:dyDescent="0.3">
      <c r="A1250" s="103"/>
      <c r="B1250" s="103"/>
      <c r="C1250" s="103"/>
      <c r="D1250" s="103"/>
      <c r="E1250" s="72"/>
      <c r="F1250" s="72"/>
      <c r="G1250" s="72"/>
      <c r="H1250" s="72"/>
      <c r="I1250" s="72"/>
      <c r="J1250" s="72"/>
      <c r="K1250" s="72"/>
      <c r="L1250" s="72"/>
      <c r="M1250" s="72"/>
      <c r="N1250" s="72"/>
      <c r="O1250" s="72"/>
      <c r="P1250" s="72"/>
      <c r="Q1250" s="72"/>
      <c r="R1250" s="72"/>
      <c r="S1250" s="72"/>
      <c r="T1250" s="72"/>
      <c r="U1250" s="72"/>
      <c r="V1250" s="72"/>
      <c r="W1250" s="72"/>
      <c r="X1250" s="72"/>
      <c r="Y1250" s="72"/>
      <c r="Z1250" s="72"/>
    </row>
    <row r="1251" spans="1:26" ht="15.75" customHeight="1" x14ac:dyDescent="0.3">
      <c r="A1251" s="103"/>
      <c r="B1251" s="103"/>
      <c r="C1251" s="103"/>
      <c r="D1251" s="103"/>
      <c r="E1251" s="72"/>
      <c r="F1251" s="72"/>
      <c r="G1251" s="72"/>
      <c r="H1251" s="72"/>
      <c r="I1251" s="72"/>
      <c r="J1251" s="72"/>
      <c r="K1251" s="72"/>
      <c r="L1251" s="72"/>
      <c r="M1251" s="72"/>
      <c r="N1251" s="72"/>
      <c r="O1251" s="72"/>
      <c r="P1251" s="72"/>
      <c r="Q1251" s="72"/>
      <c r="R1251" s="72"/>
      <c r="S1251" s="72"/>
      <c r="T1251" s="72"/>
      <c r="U1251" s="72"/>
      <c r="V1251" s="72"/>
      <c r="W1251" s="72"/>
      <c r="X1251" s="72"/>
      <c r="Y1251" s="72"/>
      <c r="Z1251" s="72"/>
    </row>
    <row r="1252" spans="1:26" ht="15.75" customHeight="1" x14ac:dyDescent="0.3">
      <c r="A1252" s="103"/>
      <c r="B1252" s="103"/>
      <c r="C1252" s="103"/>
      <c r="D1252" s="103"/>
      <c r="E1252" s="72"/>
      <c r="F1252" s="72"/>
      <c r="G1252" s="72"/>
      <c r="H1252" s="72"/>
      <c r="I1252" s="72"/>
      <c r="J1252" s="72"/>
      <c r="K1252" s="72"/>
      <c r="L1252" s="72"/>
      <c r="M1252" s="72"/>
      <c r="N1252" s="72"/>
      <c r="O1252" s="72"/>
      <c r="P1252" s="72"/>
      <c r="Q1252" s="72"/>
      <c r="R1252" s="72"/>
      <c r="S1252" s="72"/>
      <c r="T1252" s="72"/>
      <c r="U1252" s="72"/>
      <c r="V1252" s="72"/>
      <c r="W1252" s="72"/>
      <c r="X1252" s="72"/>
      <c r="Y1252" s="72"/>
      <c r="Z1252" s="72"/>
    </row>
    <row r="1253" spans="1:26" ht="15.75" customHeight="1" x14ac:dyDescent="0.3">
      <c r="A1253" s="103"/>
      <c r="B1253" s="103"/>
      <c r="C1253" s="103"/>
      <c r="D1253" s="103"/>
      <c r="E1253" s="72"/>
      <c r="F1253" s="72"/>
      <c r="G1253" s="72"/>
      <c r="H1253" s="72"/>
      <c r="I1253" s="72"/>
      <c r="J1253" s="72"/>
      <c r="K1253" s="72"/>
      <c r="L1253" s="72"/>
      <c r="M1253" s="72"/>
      <c r="N1253" s="72"/>
      <c r="O1253" s="72"/>
      <c r="P1253" s="72"/>
      <c r="Q1253" s="72"/>
      <c r="R1253" s="72"/>
      <c r="S1253" s="72"/>
      <c r="T1253" s="72"/>
      <c r="U1253" s="72"/>
      <c r="V1253" s="72"/>
      <c r="W1253" s="72"/>
      <c r="X1253" s="72"/>
      <c r="Y1253" s="72"/>
      <c r="Z1253" s="72"/>
    </row>
    <row r="1254" spans="1:26" ht="15.75" customHeight="1" x14ac:dyDescent="0.3">
      <c r="A1254" s="103"/>
      <c r="B1254" s="103"/>
      <c r="C1254" s="103"/>
      <c r="D1254" s="103"/>
      <c r="E1254" s="72"/>
      <c r="F1254" s="72"/>
      <c r="G1254" s="72"/>
      <c r="H1254" s="72"/>
      <c r="I1254" s="72"/>
      <c r="J1254" s="72"/>
      <c r="K1254" s="72"/>
      <c r="L1254" s="72"/>
      <c r="M1254" s="72"/>
      <c r="N1254" s="72"/>
      <c r="O1254" s="72"/>
      <c r="P1254" s="72"/>
      <c r="Q1254" s="72"/>
      <c r="R1254" s="72"/>
      <c r="S1254" s="72"/>
      <c r="T1254" s="72"/>
      <c r="U1254" s="72"/>
      <c r="V1254" s="72"/>
      <c r="W1254" s="72"/>
      <c r="X1254" s="72"/>
      <c r="Y1254" s="72"/>
      <c r="Z1254" s="72"/>
    </row>
    <row r="1255" spans="1:26" ht="15.75" customHeight="1" x14ac:dyDescent="0.3">
      <c r="A1255" s="103"/>
      <c r="B1255" s="103"/>
      <c r="C1255" s="103"/>
      <c r="D1255" s="103"/>
      <c r="E1255" s="72"/>
      <c r="F1255" s="72"/>
      <c r="G1255" s="72"/>
      <c r="H1255" s="72"/>
      <c r="I1255" s="72"/>
      <c r="J1255" s="72"/>
      <c r="K1255" s="72"/>
      <c r="L1255" s="72"/>
      <c r="M1255" s="72"/>
      <c r="N1255" s="72"/>
      <c r="O1255" s="72"/>
      <c r="P1255" s="72"/>
      <c r="Q1255" s="72"/>
      <c r="R1255" s="72"/>
      <c r="S1255" s="72"/>
      <c r="T1255" s="72"/>
      <c r="U1255" s="72"/>
      <c r="V1255" s="72"/>
      <c r="W1255" s="72"/>
      <c r="X1255" s="72"/>
      <c r="Y1255" s="72"/>
      <c r="Z1255" s="72"/>
    </row>
    <row r="1256" spans="1:26" ht="15.75" customHeight="1" x14ac:dyDescent="0.3">
      <c r="A1256" s="103"/>
      <c r="B1256" s="103"/>
      <c r="C1256" s="103"/>
      <c r="D1256" s="103"/>
      <c r="E1256" s="72"/>
      <c r="F1256" s="72"/>
      <c r="G1256" s="72"/>
      <c r="H1256" s="72"/>
      <c r="I1256" s="72"/>
      <c r="J1256" s="72"/>
      <c r="K1256" s="72"/>
      <c r="L1256" s="72"/>
      <c r="M1256" s="72"/>
      <c r="N1256" s="72"/>
      <c r="O1256" s="72"/>
      <c r="P1256" s="72"/>
      <c r="Q1256" s="72"/>
      <c r="R1256" s="72"/>
      <c r="S1256" s="72"/>
      <c r="T1256" s="72"/>
      <c r="U1256" s="72"/>
      <c r="V1256" s="72"/>
      <c r="W1256" s="72"/>
      <c r="X1256" s="72"/>
      <c r="Y1256" s="72"/>
      <c r="Z1256" s="72"/>
    </row>
    <row r="1257" spans="1:26" ht="15.75" customHeight="1" x14ac:dyDescent="0.3">
      <c r="A1257" s="103"/>
      <c r="B1257" s="103"/>
      <c r="C1257" s="103"/>
      <c r="D1257" s="103"/>
      <c r="E1257" s="72"/>
      <c r="F1257" s="72"/>
      <c r="G1257" s="72"/>
      <c r="H1257" s="72"/>
      <c r="I1257" s="72"/>
      <c r="J1257" s="72"/>
      <c r="K1257" s="72"/>
      <c r="L1257" s="72"/>
      <c r="M1257" s="72"/>
      <c r="N1257" s="72"/>
      <c r="O1257" s="72"/>
      <c r="P1257" s="72"/>
      <c r="Q1257" s="72"/>
      <c r="R1257" s="72"/>
      <c r="S1257" s="72"/>
      <c r="T1257" s="72"/>
      <c r="U1257" s="72"/>
      <c r="V1257" s="72"/>
      <c r="W1257" s="72"/>
      <c r="X1257" s="72"/>
      <c r="Y1257" s="72"/>
      <c r="Z1257" s="72"/>
    </row>
    <row r="1258" spans="1:26" ht="15.75" customHeight="1" x14ac:dyDescent="0.3">
      <c r="A1258" s="103"/>
      <c r="B1258" s="103"/>
      <c r="C1258" s="103"/>
      <c r="D1258" s="103"/>
      <c r="E1258" s="72"/>
      <c r="F1258" s="72"/>
      <c r="G1258" s="72"/>
      <c r="H1258" s="72"/>
      <c r="I1258" s="72"/>
      <c r="J1258" s="72"/>
      <c r="K1258" s="72"/>
      <c r="L1258" s="72"/>
      <c r="M1258" s="72"/>
      <c r="N1258" s="72"/>
      <c r="O1258" s="72"/>
      <c r="P1258" s="72"/>
      <c r="Q1258" s="72"/>
      <c r="R1258" s="72"/>
      <c r="S1258" s="72"/>
      <c r="T1258" s="72"/>
      <c r="U1258" s="72"/>
      <c r="V1258" s="72"/>
      <c r="W1258" s="72"/>
      <c r="X1258" s="72"/>
      <c r="Y1258" s="72"/>
      <c r="Z1258" s="72"/>
    </row>
    <row r="1259" spans="1:26" ht="15.75" customHeight="1" x14ac:dyDescent="0.3">
      <c r="A1259" s="103"/>
      <c r="B1259" s="103"/>
      <c r="C1259" s="103"/>
      <c r="D1259" s="103"/>
      <c r="E1259" s="72"/>
      <c r="F1259" s="72"/>
      <c r="G1259" s="72"/>
      <c r="H1259" s="72"/>
      <c r="I1259" s="72"/>
      <c r="J1259" s="72"/>
      <c r="K1259" s="72"/>
      <c r="L1259" s="72"/>
      <c r="M1259" s="72"/>
      <c r="N1259" s="72"/>
      <c r="O1259" s="72"/>
      <c r="P1259" s="72"/>
      <c r="Q1259" s="72"/>
      <c r="R1259" s="72"/>
      <c r="S1259" s="72"/>
      <c r="T1259" s="72"/>
      <c r="U1259" s="72"/>
      <c r="V1259" s="72"/>
      <c r="W1259" s="72"/>
      <c r="X1259" s="72"/>
      <c r="Y1259" s="72"/>
      <c r="Z1259" s="72"/>
    </row>
    <row r="1260" spans="1:26" ht="15.75" customHeight="1" x14ac:dyDescent="0.3">
      <c r="A1260" s="103"/>
      <c r="B1260" s="103"/>
      <c r="C1260" s="103"/>
      <c r="D1260" s="103"/>
      <c r="E1260" s="72"/>
      <c r="F1260" s="72"/>
      <c r="G1260" s="72"/>
      <c r="H1260" s="72"/>
      <c r="I1260" s="72"/>
      <c r="J1260" s="72"/>
      <c r="K1260" s="72"/>
      <c r="L1260" s="72"/>
      <c r="M1260" s="72"/>
      <c r="N1260" s="72"/>
      <c r="O1260" s="72"/>
      <c r="P1260" s="72"/>
      <c r="Q1260" s="72"/>
      <c r="R1260" s="72"/>
      <c r="S1260" s="72"/>
      <c r="T1260" s="72"/>
      <c r="U1260" s="72"/>
      <c r="V1260" s="72"/>
      <c r="W1260" s="72"/>
      <c r="X1260" s="72"/>
      <c r="Y1260" s="72"/>
      <c r="Z1260" s="72"/>
    </row>
    <row r="1261" spans="1:26" ht="15.75" customHeight="1" x14ac:dyDescent="0.3">
      <c r="A1261" s="103"/>
      <c r="B1261" s="103"/>
      <c r="C1261" s="103"/>
      <c r="D1261" s="103"/>
      <c r="E1261" s="72"/>
      <c r="F1261" s="72"/>
      <c r="G1261" s="72"/>
      <c r="H1261" s="72"/>
      <c r="I1261" s="72"/>
      <c r="J1261" s="72"/>
      <c r="K1261" s="72"/>
      <c r="L1261" s="72"/>
      <c r="M1261" s="72"/>
      <c r="N1261" s="72"/>
      <c r="O1261" s="72"/>
      <c r="P1261" s="72"/>
      <c r="Q1261" s="72"/>
      <c r="R1261" s="72"/>
      <c r="S1261" s="72"/>
      <c r="T1261" s="72"/>
      <c r="U1261" s="72"/>
      <c r="V1261" s="72"/>
      <c r="W1261" s="72"/>
      <c r="X1261" s="72"/>
      <c r="Y1261" s="72"/>
      <c r="Z1261" s="72"/>
    </row>
    <row r="1262" spans="1:26" ht="15" customHeight="1" x14ac:dyDescent="0.3">
      <c r="D1262" s="103"/>
    </row>
    <row r="1263" spans="1:26" ht="15" customHeight="1" x14ac:dyDescent="0.3"/>
    <row r="1264" spans="1:26" ht="15" customHeight="1" x14ac:dyDescent="0.3"/>
    <row r="1265" ht="15" customHeight="1" x14ac:dyDescent="0.3"/>
    <row r="1266" ht="15" customHeight="1" x14ac:dyDescent="0.3"/>
    <row r="1267" ht="15" customHeight="1" x14ac:dyDescent="0.3"/>
    <row r="1268" ht="15" customHeight="1" x14ac:dyDescent="0.3"/>
    <row r="1269" ht="15" customHeight="1" x14ac:dyDescent="0.3"/>
    <row r="1270" ht="15" customHeight="1" x14ac:dyDescent="0.3"/>
    <row r="1271" ht="15" customHeight="1" x14ac:dyDescent="0.3"/>
    <row r="1272" ht="15" customHeight="1" x14ac:dyDescent="0.3"/>
    <row r="1273" ht="15" customHeight="1" x14ac:dyDescent="0.3"/>
    <row r="1274" ht="15" customHeight="1" x14ac:dyDescent="0.3"/>
    <row r="1275" ht="15" customHeight="1" x14ac:dyDescent="0.3"/>
    <row r="1276" ht="15" customHeight="1" x14ac:dyDescent="0.3"/>
    <row r="1277" ht="15" customHeight="1" x14ac:dyDescent="0.3"/>
    <row r="1278" ht="15" customHeight="1" x14ac:dyDescent="0.3"/>
    <row r="1279" ht="15" customHeight="1" x14ac:dyDescent="0.3"/>
    <row r="1280" ht="15" customHeight="1" x14ac:dyDescent="0.3"/>
    <row r="1281" ht="15" customHeight="1" x14ac:dyDescent="0.3"/>
    <row r="1282" ht="15" customHeight="1" x14ac:dyDescent="0.3"/>
    <row r="1283" ht="15" customHeight="1" x14ac:dyDescent="0.3"/>
    <row r="1284" ht="15" customHeight="1" x14ac:dyDescent="0.3"/>
    <row r="1285" ht="15" customHeight="1" x14ac:dyDescent="0.3"/>
    <row r="1286" ht="15" customHeight="1" x14ac:dyDescent="0.3"/>
    <row r="1287" ht="15" customHeight="1" x14ac:dyDescent="0.3"/>
    <row r="1288" ht="15" customHeight="1" x14ac:dyDescent="0.3"/>
    <row r="1289" ht="15" customHeight="1" x14ac:dyDescent="0.3"/>
    <row r="1290" ht="15" customHeight="1" x14ac:dyDescent="0.3"/>
    <row r="1291" ht="15" customHeight="1" x14ac:dyDescent="0.3"/>
    <row r="1292" ht="15" customHeight="1" x14ac:dyDescent="0.3"/>
    <row r="1293" ht="15" customHeight="1" x14ac:dyDescent="0.3"/>
    <row r="1294" ht="15" customHeight="1" x14ac:dyDescent="0.3"/>
    <row r="1295" ht="15" customHeight="1" x14ac:dyDescent="0.3"/>
    <row r="1296" ht="15" customHeight="1" x14ac:dyDescent="0.3"/>
    <row r="1297" ht="15" customHeight="1" x14ac:dyDescent="0.3"/>
    <row r="1298" ht="15" customHeight="1" x14ac:dyDescent="0.3"/>
    <row r="1299" ht="15" customHeight="1" x14ac:dyDescent="0.3"/>
    <row r="1300" ht="15" customHeight="1" x14ac:dyDescent="0.3"/>
  </sheetData>
  <mergeCells count="3">
    <mergeCell ref="A5:B5"/>
    <mergeCell ref="A1:H1"/>
    <mergeCell ref="A3:H3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2"/>
  <sheetViews>
    <sheetView workbookViewId="0">
      <selection activeCell="O26" sqref="O26"/>
    </sheetView>
  </sheetViews>
  <sheetFormatPr defaultRowHeight="14.4" x14ac:dyDescent="0.3"/>
  <cols>
    <col min="1" max="1" width="30.88671875" customWidth="1"/>
    <col min="2" max="2" width="13.6640625" customWidth="1"/>
    <col min="3" max="3" width="14.6640625" customWidth="1"/>
    <col min="4" max="4" width="12.5546875" customWidth="1"/>
    <col min="5" max="5" width="13.44140625" customWidth="1"/>
    <col min="7" max="7" width="24.44140625" customWidth="1"/>
  </cols>
  <sheetData>
    <row r="3" spans="1:9" ht="18" x14ac:dyDescent="0.35">
      <c r="A3" s="209"/>
      <c r="B3" s="211"/>
      <c r="C3" s="212"/>
      <c r="D3" s="212" t="s">
        <v>288</v>
      </c>
      <c r="E3" s="212"/>
      <c r="F3" s="212"/>
      <c r="G3" s="213"/>
    </row>
    <row r="4" spans="1:9" ht="18" x14ac:dyDescent="0.35">
      <c r="A4" s="210" t="s">
        <v>287</v>
      </c>
      <c r="B4" s="214" t="s">
        <v>289</v>
      </c>
      <c r="C4" s="214" t="s">
        <v>290</v>
      </c>
      <c r="D4" s="214" t="s">
        <v>293</v>
      </c>
      <c r="E4" s="214" t="s">
        <v>291</v>
      </c>
      <c r="F4" s="215" t="s">
        <v>292</v>
      </c>
      <c r="G4" s="216"/>
    </row>
    <row r="5" spans="1:9" x14ac:dyDescent="0.3">
      <c r="A5" s="28"/>
      <c r="B5" s="28"/>
      <c r="C5" s="28"/>
      <c r="D5" s="28"/>
      <c r="E5" s="28"/>
      <c r="F5" s="28"/>
      <c r="G5" s="28"/>
      <c r="H5" s="63"/>
      <c r="I5" s="63"/>
    </row>
    <row r="6" spans="1:9" x14ac:dyDescent="0.3">
      <c r="A6" s="28" t="s">
        <v>294</v>
      </c>
      <c r="B6" s="28"/>
      <c r="C6" s="28"/>
      <c r="D6" s="28"/>
      <c r="E6" s="28"/>
      <c r="F6" s="28"/>
      <c r="G6" s="28"/>
      <c r="H6" s="63"/>
      <c r="I6" s="63"/>
    </row>
    <row r="7" spans="1:9" x14ac:dyDescent="0.3">
      <c r="A7" s="28" t="s">
        <v>295</v>
      </c>
      <c r="B7" s="28"/>
      <c r="C7" s="28"/>
      <c r="D7" s="28"/>
      <c r="E7" s="28"/>
      <c r="F7" s="28"/>
      <c r="G7" s="28"/>
      <c r="H7" s="63"/>
      <c r="I7" s="63"/>
    </row>
    <row r="8" spans="1:9" x14ac:dyDescent="0.3">
      <c r="A8" s="28"/>
      <c r="B8" s="28"/>
      <c r="C8" s="28"/>
      <c r="D8" s="28"/>
      <c r="E8" s="28"/>
      <c r="F8" s="28"/>
      <c r="G8" s="28"/>
      <c r="H8" s="63"/>
      <c r="I8" s="63"/>
    </row>
    <row r="9" spans="1:9" x14ac:dyDescent="0.3">
      <c r="A9" s="28"/>
      <c r="B9" s="28"/>
      <c r="C9" s="28"/>
      <c r="D9" s="28"/>
      <c r="E9" s="28"/>
      <c r="F9" s="28"/>
      <c r="G9" s="28"/>
      <c r="H9" s="63"/>
      <c r="I9" s="63"/>
    </row>
    <row r="10" spans="1:9" x14ac:dyDescent="0.3">
      <c r="A10" s="28"/>
      <c r="B10" s="28"/>
      <c r="C10" s="28"/>
      <c r="D10" s="28"/>
      <c r="E10" s="28"/>
      <c r="F10" s="28"/>
      <c r="G10" s="28"/>
      <c r="H10" s="63"/>
      <c r="I10" s="63"/>
    </row>
    <row r="11" spans="1:9" x14ac:dyDescent="0.3">
      <c r="A11" s="28"/>
      <c r="B11" s="28"/>
      <c r="C11" s="28"/>
      <c r="D11" s="28"/>
      <c r="E11" s="28"/>
      <c r="F11" s="28"/>
      <c r="G11" s="28"/>
      <c r="H11" s="63"/>
      <c r="I11" s="63"/>
    </row>
    <row r="12" spans="1:9" x14ac:dyDescent="0.3">
      <c r="A12" s="28"/>
      <c r="B12" s="28"/>
      <c r="C12" s="28"/>
      <c r="D12" s="28"/>
      <c r="E12" s="28"/>
      <c r="F12" s="28"/>
      <c r="G12" s="28"/>
      <c r="H12" s="63"/>
      <c r="I12" s="63"/>
    </row>
    <row r="13" spans="1:9" x14ac:dyDescent="0.3">
      <c r="A13" s="28"/>
      <c r="B13" s="28"/>
      <c r="C13" s="28"/>
      <c r="D13" s="28"/>
      <c r="E13" s="28"/>
      <c r="F13" s="28"/>
      <c r="G13" s="28"/>
      <c r="H13" s="63"/>
      <c r="I13" s="63"/>
    </row>
    <row r="14" spans="1:9" x14ac:dyDescent="0.3">
      <c r="A14" s="28"/>
      <c r="B14" s="28"/>
      <c r="C14" s="28"/>
      <c r="D14" s="28"/>
      <c r="E14" s="28"/>
      <c r="F14" s="28"/>
      <c r="G14" s="28"/>
      <c r="H14" s="63"/>
      <c r="I14" s="63"/>
    </row>
    <row r="15" spans="1:9" x14ac:dyDescent="0.3">
      <c r="A15" s="28"/>
      <c r="B15" s="28"/>
      <c r="C15" s="28"/>
      <c r="D15" s="28"/>
      <c r="E15" s="28"/>
      <c r="F15" s="28"/>
      <c r="G15" s="28"/>
      <c r="H15" s="63"/>
      <c r="I15" s="63"/>
    </row>
    <row r="16" spans="1:9" x14ac:dyDescent="0.3">
      <c r="A16" s="28"/>
      <c r="B16" s="28"/>
      <c r="C16" s="28"/>
      <c r="D16" s="28"/>
      <c r="E16" s="28"/>
      <c r="F16" s="28"/>
      <c r="G16" s="28"/>
      <c r="H16" s="63"/>
      <c r="I16" s="63"/>
    </row>
    <row r="17" spans="1:9" x14ac:dyDescent="0.3">
      <c r="A17" s="28"/>
      <c r="B17" s="28"/>
      <c r="C17" s="28"/>
      <c r="D17" s="28"/>
      <c r="E17" s="28"/>
      <c r="F17" s="28"/>
      <c r="G17" s="28"/>
      <c r="H17" s="63"/>
      <c r="I17" s="63"/>
    </row>
    <row r="18" spans="1:9" x14ac:dyDescent="0.3">
      <c r="A18" s="28"/>
      <c r="B18" s="28"/>
      <c r="C18" s="28"/>
      <c r="D18" s="28"/>
      <c r="E18" s="28"/>
      <c r="F18" s="28"/>
      <c r="G18" s="28"/>
      <c r="H18" s="63"/>
      <c r="I18" s="63"/>
    </row>
    <row r="19" spans="1:9" x14ac:dyDescent="0.3">
      <c r="A19" s="28"/>
      <c r="B19" s="28"/>
      <c r="C19" s="28"/>
      <c r="D19" s="28"/>
      <c r="E19" s="28"/>
      <c r="F19" s="28"/>
      <c r="G19" s="28"/>
      <c r="H19" s="63"/>
      <c r="I19" s="63"/>
    </row>
    <row r="20" spans="1:9" x14ac:dyDescent="0.3">
      <c r="A20" s="28"/>
      <c r="B20" s="28"/>
      <c r="C20" s="28"/>
      <c r="D20" s="28"/>
      <c r="E20" s="28"/>
      <c r="F20" s="28"/>
      <c r="G20" s="28"/>
      <c r="H20" s="63"/>
      <c r="I20" s="63"/>
    </row>
    <row r="21" spans="1:9" x14ac:dyDescent="0.3">
      <c r="A21" s="28"/>
      <c r="B21" s="28"/>
      <c r="C21" s="28"/>
      <c r="D21" s="28"/>
      <c r="E21" s="28"/>
      <c r="F21" s="28"/>
      <c r="G21" s="28"/>
      <c r="H21" s="63"/>
      <c r="I21" s="63"/>
    </row>
    <row r="22" spans="1:9" x14ac:dyDescent="0.3">
      <c r="A22" s="28"/>
      <c r="B22" s="28"/>
      <c r="C22" s="28"/>
      <c r="D22" s="28"/>
      <c r="E22" s="28"/>
      <c r="F22" s="28"/>
      <c r="G22" s="28"/>
      <c r="H22" s="63"/>
      <c r="I22" s="63"/>
    </row>
    <row r="23" spans="1:9" x14ac:dyDescent="0.3">
      <c r="A23" s="28"/>
      <c r="B23" s="28"/>
      <c r="C23" s="28"/>
      <c r="D23" s="28"/>
      <c r="E23" s="28"/>
      <c r="F23" s="28"/>
      <c r="G23" s="28"/>
      <c r="H23" s="63"/>
      <c r="I23" s="63"/>
    </row>
    <row r="24" spans="1:9" x14ac:dyDescent="0.3">
      <c r="A24" s="28"/>
      <c r="B24" s="28"/>
      <c r="C24" s="28"/>
      <c r="D24" s="28"/>
      <c r="E24" s="28"/>
      <c r="F24" s="28"/>
      <c r="G24" s="28"/>
      <c r="H24" s="63"/>
      <c r="I24" s="63"/>
    </row>
    <row r="25" spans="1:9" x14ac:dyDescent="0.3">
      <c r="A25" s="28"/>
      <c r="B25" s="28"/>
      <c r="C25" s="28"/>
      <c r="D25" s="28"/>
      <c r="E25" s="28"/>
      <c r="F25" s="28"/>
      <c r="G25" s="28"/>
      <c r="H25" s="63"/>
      <c r="I25" s="63"/>
    </row>
    <row r="26" spans="1:9" x14ac:dyDescent="0.3">
      <c r="A26" s="28"/>
      <c r="B26" s="28"/>
      <c r="C26" s="28"/>
      <c r="D26" s="28"/>
      <c r="E26" s="28"/>
      <c r="F26" s="28"/>
      <c r="G26" s="28"/>
      <c r="H26" s="63"/>
      <c r="I26" s="63"/>
    </row>
    <row r="27" spans="1:9" x14ac:dyDescent="0.3">
      <c r="A27" s="28"/>
      <c r="B27" s="28"/>
      <c r="C27" s="28"/>
      <c r="D27" s="28"/>
      <c r="E27" s="28"/>
      <c r="F27" s="28"/>
      <c r="G27" s="28"/>
      <c r="H27" s="63"/>
      <c r="I27" s="63"/>
    </row>
    <row r="28" spans="1:9" x14ac:dyDescent="0.3">
      <c r="A28" s="28"/>
      <c r="B28" s="28"/>
      <c r="C28" s="28"/>
      <c r="D28" s="28"/>
      <c r="E28" s="28"/>
      <c r="F28" s="28"/>
      <c r="G28" s="28"/>
      <c r="H28" s="63"/>
      <c r="I28" s="63"/>
    </row>
    <row r="29" spans="1:9" x14ac:dyDescent="0.3">
      <c r="A29" s="28"/>
      <c r="B29" s="28"/>
      <c r="C29" s="28"/>
      <c r="D29" s="28"/>
      <c r="E29" s="28"/>
      <c r="F29" s="28"/>
      <c r="G29" s="28"/>
      <c r="H29" s="63"/>
      <c r="I29" s="63"/>
    </row>
    <row r="30" spans="1:9" x14ac:dyDescent="0.3">
      <c r="A30" s="28"/>
      <c r="B30" s="28"/>
      <c r="C30" s="28"/>
      <c r="D30" s="28"/>
      <c r="E30" s="28"/>
      <c r="F30" s="28"/>
      <c r="G30" s="28"/>
      <c r="H30" s="63"/>
      <c r="I30" s="63"/>
    </row>
    <row r="31" spans="1:9" x14ac:dyDescent="0.3">
      <c r="A31" s="28"/>
      <c r="B31" s="28"/>
      <c r="C31" s="28"/>
      <c r="D31" s="28"/>
      <c r="E31" s="28"/>
      <c r="F31" s="28"/>
      <c r="G31" s="28"/>
      <c r="H31" s="63"/>
      <c r="I31" s="63"/>
    </row>
    <row r="32" spans="1:9" x14ac:dyDescent="0.3">
      <c r="A32" s="28"/>
      <c r="B32" s="28"/>
      <c r="C32" s="28"/>
      <c r="D32" s="28"/>
      <c r="E32" s="28"/>
      <c r="F32" s="28"/>
      <c r="G32" s="28"/>
      <c r="H32" s="63"/>
      <c r="I32" s="63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Sheet2</vt:lpstr>
      <vt:lpstr>Rashodi i prihodi prema izvoru</vt:lpstr>
      <vt:lpstr>Rashodi prema funkcijskoj k </vt:lpstr>
      <vt:lpstr>Račun financiranja </vt:lpstr>
      <vt:lpstr>Račun fin prema izvorima f</vt:lpstr>
      <vt:lpstr>Sheet3</vt:lpstr>
      <vt:lpstr>Programska klasifikacija</vt:lpstr>
      <vt:lpstr>EU fondovi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2025-03-25T13:46:41Z</cp:lastPrinted>
  <dcterms:created xsi:type="dcterms:W3CDTF">2022-08-12T12:51:27Z</dcterms:created>
  <dcterms:modified xsi:type="dcterms:W3CDTF">2025-04-02T20:38:37Z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